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mc:AlternateContent xmlns:mc="http://schemas.openxmlformats.org/markup-compatibility/2006">
    <mc:Choice Requires="x15">
      <x15ac:absPath xmlns:x15ac="http://schemas.microsoft.com/office/spreadsheetml/2010/11/ac" url="D:\DropBox\Dropbox\Trax\BSA\wip\"/>
    </mc:Choice>
  </mc:AlternateContent>
  <xr:revisionPtr revIDLastSave="0" documentId="10_ncr:8100000_{A59BDD41-67BC-4392-AF19-EA20ECA2432F}" xr6:coauthVersionLast="34" xr6:coauthVersionMax="34" xr10:uidLastSave="{00000000-0000-0000-0000-000000000000}"/>
  <bookViews>
    <workbookView xWindow="0" yWindow="0" windowWidth="22590" windowHeight="11610" tabRatio="954" xr2:uid="{00000000-000D-0000-FFFF-FFFF00000000}"/>
  </bookViews>
  <sheets>
    <sheet name="Instructions" sheetId="1" r:id="rId1"/>
    <sheet name="Parent Contact Info" sheetId="69" r:id="rId2"/>
    <sheet name="Attendance" sheetId="68" r:id="rId3"/>
    <sheet name="Recharter" sheetId="71" r:id="rId4"/>
    <sheet name="Lion" sheetId="77" r:id="rId5"/>
    <sheet name="Achievements" sheetId="2" r:id="rId6"/>
    <sheet name="Electives" sheetId="98" r:id="rId7"/>
    <sheet name="Summary" sheetId="8" r:id="rId8"/>
    <sheet name="Scout 1" sheetId="5" r:id="rId9"/>
    <sheet name="Scout 2" sheetId="79" r:id="rId10"/>
    <sheet name="Scout 3" sheetId="80" r:id="rId11"/>
    <sheet name="Scout 4" sheetId="81" r:id="rId12"/>
    <sheet name="Scout 5" sheetId="82" r:id="rId13"/>
    <sheet name="Scout 6" sheetId="83" r:id="rId14"/>
    <sheet name="Scout 7" sheetId="84" r:id="rId15"/>
    <sheet name="Scout 8" sheetId="85" r:id="rId16"/>
    <sheet name="Scout 9" sheetId="86" r:id="rId17"/>
    <sheet name="Scout 10" sheetId="87" r:id="rId18"/>
    <sheet name="Scout 11" sheetId="88" r:id="rId19"/>
    <sheet name="Scout 12" sheetId="89" r:id="rId20"/>
    <sheet name="Scout 13" sheetId="90" r:id="rId21"/>
    <sheet name="Scout 14" sheetId="91" r:id="rId22"/>
    <sheet name="Scout 15" sheetId="92" r:id="rId23"/>
    <sheet name="Scout 16" sheetId="93" r:id="rId24"/>
    <sheet name="Scout 17" sheetId="94" r:id="rId25"/>
    <sheet name="Scout 18" sheetId="95" r:id="rId26"/>
    <sheet name="Scout 19" sheetId="96" r:id="rId27"/>
    <sheet name="Scout 20" sheetId="97" r:id="rId28"/>
  </sheets>
  <definedNames>
    <definedName name="_xlnm.Print_Area" localSheetId="0">Instructions!$A$1:$J$85</definedName>
    <definedName name="_xlnm.Print_Area" localSheetId="3">Recharter!$A$1:$Y$15</definedName>
    <definedName name="_xlnm.Print_Area" localSheetId="8">'Scout 1'!$A$1:$H$56</definedName>
    <definedName name="_xlnm.Print_Area" localSheetId="9">'Scout 2'!$A$1:$H$56</definedName>
    <definedName name="_xlnm.Print_Titles" localSheetId="5">Achievements!$1:$4</definedName>
    <definedName name="_xlnm.Print_Titles" localSheetId="2">Attendance!$1:$5</definedName>
    <definedName name="_xlnm.Print_Titles" localSheetId="6">Electives!$1:$4</definedName>
  </definedNames>
  <calcPr calcId="162913"/>
</workbook>
</file>

<file path=xl/calcChain.xml><?xml version="1.0" encoding="utf-8"?>
<calcChain xmlns="http://schemas.openxmlformats.org/spreadsheetml/2006/main">
  <c r="AN19" i="8" l="1"/>
  <c r="AN18" i="8"/>
  <c r="AN17" i="8"/>
  <c r="AN16" i="8"/>
  <c r="AN15" i="8"/>
  <c r="AN14" i="8"/>
  <c r="AN13" i="8"/>
  <c r="AL19" i="8"/>
  <c r="AL18" i="8"/>
  <c r="AL17" i="8"/>
  <c r="AL16" i="8"/>
  <c r="AL15" i="8"/>
  <c r="AL14" i="8"/>
  <c r="AL13" i="8"/>
  <c r="AJ19" i="8"/>
  <c r="AJ18" i="8"/>
  <c r="AJ17" i="8"/>
  <c r="AJ16" i="8"/>
  <c r="AJ15" i="8"/>
  <c r="AJ14" i="8"/>
  <c r="AJ13" i="8"/>
  <c r="AH19" i="8"/>
  <c r="AH18" i="8"/>
  <c r="AH17" i="8"/>
  <c r="AH16" i="8"/>
  <c r="AH15" i="8"/>
  <c r="AH14" i="8"/>
  <c r="AH13" i="8"/>
  <c r="AF19" i="8"/>
  <c r="AF18" i="8"/>
  <c r="AF17" i="8"/>
  <c r="AF16" i="8"/>
  <c r="AF15" i="8"/>
  <c r="AF14" i="8"/>
  <c r="AF13" i="8"/>
  <c r="AD19" i="8"/>
  <c r="AD18" i="8"/>
  <c r="AD17" i="8"/>
  <c r="AD16" i="8"/>
  <c r="AD15" i="8"/>
  <c r="AD14" i="8"/>
  <c r="AD13" i="8"/>
  <c r="AB19" i="8"/>
  <c r="AB18" i="8"/>
  <c r="AB17" i="8"/>
  <c r="AB16" i="8"/>
  <c r="AB15" i="8"/>
  <c r="AB14" i="8"/>
  <c r="AB13" i="8"/>
  <c r="Z19" i="8"/>
  <c r="Z18" i="8"/>
  <c r="Z17" i="8"/>
  <c r="Z16" i="8"/>
  <c r="Z15" i="8"/>
  <c r="Z14" i="8"/>
  <c r="Z13" i="8"/>
  <c r="X19" i="8"/>
  <c r="X18" i="8"/>
  <c r="X17" i="8"/>
  <c r="X16" i="8"/>
  <c r="X15" i="8"/>
  <c r="X14" i="8"/>
  <c r="X13" i="8"/>
  <c r="V19" i="8"/>
  <c r="V18" i="8"/>
  <c r="V17" i="8"/>
  <c r="V16" i="8"/>
  <c r="V15" i="8"/>
  <c r="V14" i="8"/>
  <c r="V13" i="8"/>
  <c r="T19" i="8"/>
  <c r="T18" i="8"/>
  <c r="T16" i="8"/>
  <c r="T15" i="8"/>
  <c r="T14" i="8"/>
  <c r="T13" i="8"/>
  <c r="R19" i="8"/>
  <c r="R18" i="8"/>
  <c r="R17" i="8"/>
  <c r="R16" i="8"/>
  <c r="R15" i="8"/>
  <c r="R14" i="8"/>
  <c r="R13" i="8"/>
  <c r="P19" i="8"/>
  <c r="P18" i="8"/>
  <c r="P17" i="8"/>
  <c r="P16" i="8"/>
  <c r="P15" i="8"/>
  <c r="P14" i="8"/>
  <c r="P13" i="8"/>
  <c r="N19" i="8"/>
  <c r="N18" i="8"/>
  <c r="N17" i="8"/>
  <c r="N16" i="8"/>
  <c r="N15" i="8"/>
  <c r="N14" i="8"/>
  <c r="N13" i="8"/>
  <c r="L19" i="8"/>
  <c r="L18" i="8"/>
  <c r="L17" i="8"/>
  <c r="L16" i="8"/>
  <c r="L15" i="8"/>
  <c r="L14" i="8"/>
  <c r="L13" i="8"/>
  <c r="J19" i="8"/>
  <c r="J18" i="8"/>
  <c r="J17" i="8"/>
  <c r="J16" i="8"/>
  <c r="J15" i="8"/>
  <c r="J14" i="8"/>
  <c r="J13" i="8"/>
  <c r="H19" i="8"/>
  <c r="H18" i="8"/>
  <c r="H17" i="8"/>
  <c r="H16" i="8"/>
  <c r="H15" i="8"/>
  <c r="H14" i="8"/>
  <c r="H13" i="8"/>
  <c r="F19" i="8"/>
  <c r="F18" i="8"/>
  <c r="F17" i="8"/>
  <c r="F16" i="8"/>
  <c r="F15" i="8"/>
  <c r="F14" i="8"/>
  <c r="F13" i="8"/>
  <c r="G69" i="97"/>
  <c r="G68" i="97"/>
  <c r="L29" i="97"/>
  <c r="L28" i="97"/>
  <c r="G27" i="97"/>
  <c r="L26" i="97"/>
  <c r="G26" i="97"/>
  <c r="L25" i="97"/>
  <c r="G25" i="97"/>
  <c r="L24" i="97"/>
  <c r="G24" i="97"/>
  <c r="B24" i="97"/>
  <c r="B23" i="97"/>
  <c r="L22" i="97"/>
  <c r="G22" i="97"/>
  <c r="B22" i="97"/>
  <c r="B6" i="97" s="1"/>
  <c r="L21" i="97"/>
  <c r="G21" i="97"/>
  <c r="B21" i="97"/>
  <c r="L20" i="97"/>
  <c r="G20" i="97"/>
  <c r="B20" i="97"/>
  <c r="B19" i="97"/>
  <c r="L18" i="97"/>
  <c r="G18" i="97"/>
  <c r="B18" i="97"/>
  <c r="L17" i="97"/>
  <c r="G17" i="97"/>
  <c r="L16" i="97"/>
  <c r="G16" i="97"/>
  <c r="G15" i="97"/>
  <c r="L14" i="97"/>
  <c r="B14" i="97"/>
  <c r="L13" i="97"/>
  <c r="G13" i="97"/>
  <c r="B13" i="97"/>
  <c r="L12" i="97"/>
  <c r="G12" i="97"/>
  <c r="B12" i="97"/>
  <c r="G11" i="97"/>
  <c r="B11" i="97"/>
  <c r="L10" i="97"/>
  <c r="G10" i="97"/>
  <c r="B10" i="97"/>
  <c r="L9" i="97"/>
  <c r="L8" i="97"/>
  <c r="G8" i="97"/>
  <c r="G7" i="97"/>
  <c r="L6" i="97"/>
  <c r="G6" i="97"/>
  <c r="L5" i="97"/>
  <c r="G5" i="97"/>
  <c r="L4" i="97"/>
  <c r="G4" i="97"/>
  <c r="G69" i="96"/>
  <c r="G68" i="96"/>
  <c r="L29" i="96"/>
  <c r="L28" i="96"/>
  <c r="G27" i="96"/>
  <c r="L26" i="96"/>
  <c r="G26" i="96"/>
  <c r="L25" i="96"/>
  <c r="G25" i="96"/>
  <c r="L24" i="96"/>
  <c r="G24" i="96"/>
  <c r="B24" i="96"/>
  <c r="B23" i="96"/>
  <c r="L22" i="96"/>
  <c r="G22" i="96"/>
  <c r="B22" i="96"/>
  <c r="L21" i="96"/>
  <c r="G21" i="96"/>
  <c r="B21" i="96"/>
  <c r="L20" i="96"/>
  <c r="G20" i="96"/>
  <c r="B20" i="96"/>
  <c r="B19" i="96"/>
  <c r="B6" i="96" s="1"/>
  <c r="L18" i="96"/>
  <c r="G18" i="96"/>
  <c r="B18" i="96"/>
  <c r="L17" i="96"/>
  <c r="G17" i="96"/>
  <c r="L16" i="96"/>
  <c r="G16" i="96"/>
  <c r="G15" i="96"/>
  <c r="L14" i="96"/>
  <c r="B14" i="96"/>
  <c r="L13" i="96"/>
  <c r="G13" i="96"/>
  <c r="B13" i="96"/>
  <c r="L12" i="96"/>
  <c r="G12" i="96"/>
  <c r="B12" i="96"/>
  <c r="B5" i="96" s="1"/>
  <c r="G11" i="96"/>
  <c r="B11" i="96"/>
  <c r="L10" i="96"/>
  <c r="G10" i="96"/>
  <c r="B10" i="96"/>
  <c r="L9" i="96"/>
  <c r="L8" i="96"/>
  <c r="G8" i="96"/>
  <c r="G7" i="96"/>
  <c r="L6" i="96"/>
  <c r="G6" i="96"/>
  <c r="L5" i="96"/>
  <c r="G5" i="96"/>
  <c r="L4" i="96"/>
  <c r="G4" i="96"/>
  <c r="G69" i="95"/>
  <c r="G68" i="95"/>
  <c r="L29" i="95"/>
  <c r="L28" i="95"/>
  <c r="G27" i="95"/>
  <c r="L26" i="95"/>
  <c r="G26" i="95"/>
  <c r="L25" i="95"/>
  <c r="G25" i="95"/>
  <c r="L24" i="95"/>
  <c r="G24" i="95"/>
  <c r="B24" i="95"/>
  <c r="B23" i="95"/>
  <c r="L22" i="95"/>
  <c r="G22" i="95"/>
  <c r="B22" i="95"/>
  <c r="L21" i="95"/>
  <c r="G21" i="95"/>
  <c r="B21" i="95"/>
  <c r="L20" i="95"/>
  <c r="G20" i="95"/>
  <c r="B20" i="95"/>
  <c r="B19" i="95"/>
  <c r="B6" i="95" s="1"/>
  <c r="L18" i="95"/>
  <c r="G18" i="95"/>
  <c r="B18" i="95"/>
  <c r="L17" i="95"/>
  <c r="G17" i="95"/>
  <c r="L16" i="95"/>
  <c r="G16" i="95"/>
  <c r="G15" i="95"/>
  <c r="L14" i="95"/>
  <c r="B14" i="95"/>
  <c r="L13" i="95"/>
  <c r="G13" i="95"/>
  <c r="B13" i="95"/>
  <c r="L12" i="95"/>
  <c r="G12" i="95"/>
  <c r="B12" i="95"/>
  <c r="G11" i="95"/>
  <c r="B11" i="95"/>
  <c r="L10" i="95"/>
  <c r="G10" i="95"/>
  <c r="B10" i="95"/>
  <c r="L9" i="95"/>
  <c r="L8" i="95"/>
  <c r="G8" i="95"/>
  <c r="G7" i="95"/>
  <c r="L6" i="95"/>
  <c r="G6" i="95"/>
  <c r="L5" i="95"/>
  <c r="G5" i="95"/>
  <c r="L4" i="95"/>
  <c r="G4" i="95"/>
  <c r="G69" i="94"/>
  <c r="G68" i="94"/>
  <c r="L29" i="94"/>
  <c r="L28" i="94"/>
  <c r="G27" i="94"/>
  <c r="L26" i="94"/>
  <c r="G26" i="94"/>
  <c r="L25" i="94"/>
  <c r="G25" i="94"/>
  <c r="L24" i="94"/>
  <c r="G24" i="94"/>
  <c r="B24" i="94"/>
  <c r="B23" i="94"/>
  <c r="L22" i="94"/>
  <c r="G22" i="94"/>
  <c r="B22" i="94"/>
  <c r="L21" i="94"/>
  <c r="G21" i="94"/>
  <c r="B21" i="94"/>
  <c r="L20" i="94"/>
  <c r="G20" i="94"/>
  <c r="B20" i="94"/>
  <c r="B19" i="94"/>
  <c r="L18" i="94"/>
  <c r="G18" i="94"/>
  <c r="B18" i="94"/>
  <c r="L17" i="94"/>
  <c r="G17" i="94"/>
  <c r="L16" i="94"/>
  <c r="G16" i="94"/>
  <c r="G15" i="94"/>
  <c r="L14" i="94"/>
  <c r="B14" i="94"/>
  <c r="L13" i="94"/>
  <c r="G13" i="94"/>
  <c r="B13" i="94"/>
  <c r="L12" i="94"/>
  <c r="G12" i="94"/>
  <c r="B12" i="94"/>
  <c r="G11" i="94"/>
  <c r="B11" i="94"/>
  <c r="L10" i="94"/>
  <c r="G10" i="94"/>
  <c r="B10" i="94"/>
  <c r="L9" i="94"/>
  <c r="L8" i="94"/>
  <c r="G8" i="94"/>
  <c r="G7" i="94"/>
  <c r="L6" i="94"/>
  <c r="G6" i="94"/>
  <c r="L5" i="94"/>
  <c r="G5" i="94"/>
  <c r="L4" i="94"/>
  <c r="G4" i="94"/>
  <c r="G69" i="93"/>
  <c r="G68" i="93"/>
  <c r="L29" i="93"/>
  <c r="L28" i="93"/>
  <c r="G27" i="93"/>
  <c r="L26" i="93"/>
  <c r="G26" i="93"/>
  <c r="L25" i="93"/>
  <c r="G25" i="93"/>
  <c r="L24" i="93"/>
  <c r="G24" i="93"/>
  <c r="B24" i="93"/>
  <c r="B23" i="93"/>
  <c r="L22" i="93"/>
  <c r="G22" i="93"/>
  <c r="B22" i="93"/>
  <c r="L21" i="93"/>
  <c r="G21" i="93"/>
  <c r="B21" i="93"/>
  <c r="L20" i="93"/>
  <c r="G20" i="93"/>
  <c r="B20" i="93"/>
  <c r="B6" i="93" s="1"/>
  <c r="B19" i="93"/>
  <c r="L18" i="93"/>
  <c r="G18" i="93"/>
  <c r="B18" i="93"/>
  <c r="L17" i="93"/>
  <c r="G17" i="93"/>
  <c r="L16" i="93"/>
  <c r="G16" i="93"/>
  <c r="G15" i="93"/>
  <c r="L14" i="93"/>
  <c r="B14" i="93"/>
  <c r="L13" i="93"/>
  <c r="G13" i="93"/>
  <c r="B13" i="93"/>
  <c r="L12" i="93"/>
  <c r="G12" i="93"/>
  <c r="B12" i="93"/>
  <c r="G11" i="93"/>
  <c r="B11" i="93"/>
  <c r="L10" i="93"/>
  <c r="G10" i="93"/>
  <c r="B10" i="93"/>
  <c r="L9" i="93"/>
  <c r="L8" i="93"/>
  <c r="G8" i="93"/>
  <c r="G7" i="93"/>
  <c r="L6" i="93"/>
  <c r="G6" i="93"/>
  <c r="L5" i="93"/>
  <c r="G5" i="93"/>
  <c r="L4" i="93"/>
  <c r="G4" i="93"/>
  <c r="G69" i="92"/>
  <c r="G68" i="92"/>
  <c r="L29" i="92"/>
  <c r="L28" i="92"/>
  <c r="G27" i="92"/>
  <c r="L26" i="92"/>
  <c r="G26" i="92"/>
  <c r="L25" i="92"/>
  <c r="G25" i="92"/>
  <c r="L24" i="92"/>
  <c r="G24" i="92"/>
  <c r="B24" i="92"/>
  <c r="B23" i="92"/>
  <c r="L22" i="92"/>
  <c r="G22" i="92"/>
  <c r="B22" i="92"/>
  <c r="L21" i="92"/>
  <c r="G21" i="92"/>
  <c r="B21" i="92"/>
  <c r="L20" i="92"/>
  <c r="G20" i="92"/>
  <c r="B20" i="92"/>
  <c r="B19" i="92"/>
  <c r="L18" i="92"/>
  <c r="G18" i="92"/>
  <c r="B18" i="92"/>
  <c r="L17" i="92"/>
  <c r="G17" i="92"/>
  <c r="L16" i="92"/>
  <c r="G16" i="92"/>
  <c r="G15" i="92"/>
  <c r="L14" i="92"/>
  <c r="B14" i="92"/>
  <c r="L13" i="92"/>
  <c r="G13" i="92"/>
  <c r="B13" i="92"/>
  <c r="L12" i="92"/>
  <c r="G12" i="92"/>
  <c r="B12" i="92"/>
  <c r="G11" i="92"/>
  <c r="B11" i="92"/>
  <c r="L10" i="92"/>
  <c r="G10" i="92"/>
  <c r="B10" i="92"/>
  <c r="L9" i="92"/>
  <c r="L8" i="92"/>
  <c r="G8" i="92"/>
  <c r="G7" i="92"/>
  <c r="L6" i="92"/>
  <c r="G6" i="92"/>
  <c r="L5" i="92"/>
  <c r="G5" i="92"/>
  <c r="L4" i="92"/>
  <c r="G4" i="92"/>
  <c r="G69" i="91"/>
  <c r="G68" i="91"/>
  <c r="L29" i="91"/>
  <c r="L28" i="91"/>
  <c r="G27" i="91"/>
  <c r="L26" i="91"/>
  <c r="G26" i="91"/>
  <c r="L25" i="91"/>
  <c r="G25" i="91"/>
  <c r="L24" i="91"/>
  <c r="G24" i="91"/>
  <c r="B24" i="91"/>
  <c r="B23" i="91"/>
  <c r="L22" i="91"/>
  <c r="G22" i="91"/>
  <c r="B22" i="91"/>
  <c r="L21" i="91"/>
  <c r="G21" i="91"/>
  <c r="B21" i="91"/>
  <c r="L20" i="91"/>
  <c r="G20" i="91"/>
  <c r="B20" i="91"/>
  <c r="B19" i="91"/>
  <c r="B6" i="91" s="1"/>
  <c r="L18" i="91"/>
  <c r="G18" i="91"/>
  <c r="B18" i="91"/>
  <c r="L17" i="91"/>
  <c r="G17" i="91"/>
  <c r="L16" i="91"/>
  <c r="G16" i="91"/>
  <c r="G15" i="91"/>
  <c r="L14" i="91"/>
  <c r="B14" i="91"/>
  <c r="L13" i="91"/>
  <c r="G13" i="91"/>
  <c r="B13" i="91"/>
  <c r="L12" i="91"/>
  <c r="G12" i="91"/>
  <c r="B12" i="91"/>
  <c r="B5" i="91" s="1"/>
  <c r="G11" i="91"/>
  <c r="B11" i="91"/>
  <c r="L10" i="91"/>
  <c r="G10" i="91"/>
  <c r="B10" i="91"/>
  <c r="L9" i="91"/>
  <c r="L8" i="91"/>
  <c r="G8" i="91"/>
  <c r="G7" i="91"/>
  <c r="L6" i="91"/>
  <c r="G6" i="91"/>
  <c r="L5" i="91"/>
  <c r="G5" i="91"/>
  <c r="L4" i="91"/>
  <c r="G4" i="91"/>
  <c r="G69" i="90"/>
  <c r="G68" i="90"/>
  <c r="L29" i="90"/>
  <c r="L28" i="90"/>
  <c r="G27" i="90"/>
  <c r="L26" i="90"/>
  <c r="G26" i="90"/>
  <c r="L25" i="90"/>
  <c r="G25" i="90"/>
  <c r="L24" i="90"/>
  <c r="G24" i="90"/>
  <c r="B24" i="90"/>
  <c r="B23" i="90"/>
  <c r="L22" i="90"/>
  <c r="G22" i="90"/>
  <c r="B22" i="90"/>
  <c r="B6" i="90" s="1"/>
  <c r="L21" i="90"/>
  <c r="G21" i="90"/>
  <c r="B21" i="90"/>
  <c r="L20" i="90"/>
  <c r="G20" i="90"/>
  <c r="B20" i="90"/>
  <c r="B19" i="90"/>
  <c r="L18" i="90"/>
  <c r="G18" i="90"/>
  <c r="B18" i="90"/>
  <c r="L17" i="90"/>
  <c r="G17" i="90"/>
  <c r="L16" i="90"/>
  <c r="G16" i="90"/>
  <c r="G15" i="90"/>
  <c r="L14" i="90"/>
  <c r="B14" i="90"/>
  <c r="L13" i="90"/>
  <c r="G13" i="90"/>
  <c r="B13" i="90"/>
  <c r="L12" i="90"/>
  <c r="G12" i="90"/>
  <c r="B12" i="90"/>
  <c r="G11" i="90"/>
  <c r="B11" i="90"/>
  <c r="L10" i="90"/>
  <c r="G10" i="90"/>
  <c r="B10" i="90"/>
  <c r="L9" i="90"/>
  <c r="L8" i="90"/>
  <c r="G8" i="90"/>
  <c r="G7" i="90"/>
  <c r="L6" i="90"/>
  <c r="G6" i="90"/>
  <c r="L5" i="90"/>
  <c r="G5" i="90"/>
  <c r="L4" i="90"/>
  <c r="G4" i="90"/>
  <c r="G69" i="89"/>
  <c r="G68" i="89"/>
  <c r="L29" i="89"/>
  <c r="L28" i="89"/>
  <c r="G27" i="89"/>
  <c r="L26" i="89"/>
  <c r="G26" i="89"/>
  <c r="L25" i="89"/>
  <c r="G25" i="89"/>
  <c r="L24" i="89"/>
  <c r="G24" i="89"/>
  <c r="B24" i="89"/>
  <c r="B23" i="89"/>
  <c r="L22" i="89"/>
  <c r="G22" i="89"/>
  <c r="B22" i="89"/>
  <c r="B6" i="89" s="1"/>
  <c r="L21" i="89"/>
  <c r="G21" i="89"/>
  <c r="B21" i="89"/>
  <c r="L20" i="89"/>
  <c r="G20" i="89"/>
  <c r="B20" i="89"/>
  <c r="B19" i="89"/>
  <c r="L18" i="89"/>
  <c r="G18" i="89"/>
  <c r="B18" i="89"/>
  <c r="L17" i="89"/>
  <c r="G17" i="89"/>
  <c r="L16" i="89"/>
  <c r="G16" i="89"/>
  <c r="G15" i="89"/>
  <c r="L14" i="89"/>
  <c r="B14" i="89"/>
  <c r="L13" i="89"/>
  <c r="G13" i="89"/>
  <c r="B13" i="89"/>
  <c r="L12" i="89"/>
  <c r="G12" i="89"/>
  <c r="B12" i="89"/>
  <c r="G11" i="89"/>
  <c r="B11" i="89"/>
  <c r="L10" i="89"/>
  <c r="G10" i="89"/>
  <c r="B10" i="89"/>
  <c r="L9" i="89"/>
  <c r="L8" i="89"/>
  <c r="G8" i="89"/>
  <c r="G7" i="89"/>
  <c r="L6" i="89"/>
  <c r="G6" i="89"/>
  <c r="L5" i="89"/>
  <c r="G5" i="89"/>
  <c r="L4" i="89"/>
  <c r="G4" i="89"/>
  <c r="G69" i="88"/>
  <c r="G68" i="88"/>
  <c r="L29" i="88"/>
  <c r="L28" i="88"/>
  <c r="G27" i="88"/>
  <c r="L26" i="88"/>
  <c r="G26" i="88"/>
  <c r="L25" i="88"/>
  <c r="G25" i="88"/>
  <c r="L24" i="88"/>
  <c r="G24" i="88"/>
  <c r="B24" i="88"/>
  <c r="B23" i="88"/>
  <c r="L22" i="88"/>
  <c r="G22" i="88"/>
  <c r="B22" i="88"/>
  <c r="B6" i="88" s="1"/>
  <c r="L21" i="88"/>
  <c r="G21" i="88"/>
  <c r="B21" i="88"/>
  <c r="L20" i="88"/>
  <c r="G20" i="88"/>
  <c r="B20" i="88"/>
  <c r="B19" i="88"/>
  <c r="L18" i="88"/>
  <c r="G18" i="88"/>
  <c r="B18" i="88"/>
  <c r="L17" i="88"/>
  <c r="G17" i="88"/>
  <c r="L16" i="88"/>
  <c r="G16" i="88"/>
  <c r="G15" i="88"/>
  <c r="L14" i="88"/>
  <c r="B14" i="88"/>
  <c r="L13" i="88"/>
  <c r="G13" i="88"/>
  <c r="B13" i="88"/>
  <c r="L12" i="88"/>
  <c r="G12" i="88"/>
  <c r="B12" i="88"/>
  <c r="G11" i="88"/>
  <c r="B11" i="88"/>
  <c r="L10" i="88"/>
  <c r="G10" i="88"/>
  <c r="B10" i="88"/>
  <c r="L9" i="88"/>
  <c r="L8" i="88"/>
  <c r="G8" i="88"/>
  <c r="G7" i="88"/>
  <c r="L6" i="88"/>
  <c r="G6" i="88"/>
  <c r="L5" i="88"/>
  <c r="G5" i="88"/>
  <c r="L4" i="88"/>
  <c r="G4" i="88"/>
  <c r="G69" i="87"/>
  <c r="G68" i="87"/>
  <c r="L29" i="87"/>
  <c r="L28" i="87"/>
  <c r="G27" i="87"/>
  <c r="L26" i="87"/>
  <c r="G26" i="87"/>
  <c r="L25" i="87"/>
  <c r="G25" i="87"/>
  <c r="L24" i="87"/>
  <c r="G24" i="87"/>
  <c r="B24" i="87"/>
  <c r="B23" i="87"/>
  <c r="L22" i="87"/>
  <c r="G22" i="87"/>
  <c r="L21" i="87"/>
  <c r="G21" i="87"/>
  <c r="B21" i="87"/>
  <c r="L20" i="87"/>
  <c r="G20" i="87"/>
  <c r="B20" i="87"/>
  <c r="B19" i="87"/>
  <c r="L18" i="87"/>
  <c r="G18" i="87"/>
  <c r="B18" i="87"/>
  <c r="L17" i="87"/>
  <c r="G17" i="87"/>
  <c r="L16" i="87"/>
  <c r="G16" i="87"/>
  <c r="G15" i="87"/>
  <c r="L14" i="87"/>
  <c r="B14" i="87"/>
  <c r="L13" i="87"/>
  <c r="G13" i="87"/>
  <c r="B13" i="87"/>
  <c r="L12" i="87"/>
  <c r="G12" i="87"/>
  <c r="B12" i="87"/>
  <c r="B5" i="87" s="1"/>
  <c r="G11" i="87"/>
  <c r="B11" i="87"/>
  <c r="L10" i="87"/>
  <c r="G10" i="87"/>
  <c r="B10" i="87"/>
  <c r="L9" i="87"/>
  <c r="L8" i="87"/>
  <c r="G8" i="87"/>
  <c r="G7" i="87"/>
  <c r="L6" i="87"/>
  <c r="G6" i="87"/>
  <c r="L5" i="87"/>
  <c r="G5" i="87"/>
  <c r="L4" i="87"/>
  <c r="G4" i="87"/>
  <c r="G69" i="86"/>
  <c r="G68" i="86"/>
  <c r="L29" i="86"/>
  <c r="L28" i="86"/>
  <c r="G27" i="86"/>
  <c r="L26" i="86"/>
  <c r="G26" i="86"/>
  <c r="L25" i="86"/>
  <c r="G25" i="86"/>
  <c r="L24" i="86"/>
  <c r="G24" i="86"/>
  <c r="B24" i="86"/>
  <c r="B23" i="86"/>
  <c r="L22" i="86"/>
  <c r="G22" i="86"/>
  <c r="B22" i="86"/>
  <c r="B6" i="86" s="1"/>
  <c r="L21" i="86"/>
  <c r="G21" i="86"/>
  <c r="B21" i="86"/>
  <c r="L20" i="86"/>
  <c r="G20" i="86"/>
  <c r="B20" i="86"/>
  <c r="B19" i="86"/>
  <c r="L18" i="86"/>
  <c r="G18" i="86"/>
  <c r="B18" i="86"/>
  <c r="L17" i="86"/>
  <c r="G17" i="86"/>
  <c r="L16" i="86"/>
  <c r="G16" i="86"/>
  <c r="G15" i="86"/>
  <c r="L14" i="86"/>
  <c r="B14" i="86"/>
  <c r="L13" i="86"/>
  <c r="G13" i="86"/>
  <c r="B13" i="86"/>
  <c r="L12" i="86"/>
  <c r="G12" i="86"/>
  <c r="B12" i="86"/>
  <c r="G11" i="86"/>
  <c r="B11" i="86"/>
  <c r="L10" i="86"/>
  <c r="G10" i="86"/>
  <c r="B10" i="86"/>
  <c r="L9" i="86"/>
  <c r="L8" i="86"/>
  <c r="G8" i="86"/>
  <c r="G7" i="86"/>
  <c r="L6" i="86"/>
  <c r="G6" i="86"/>
  <c r="L5" i="86"/>
  <c r="G5" i="86"/>
  <c r="L4" i="86"/>
  <c r="G4" i="86"/>
  <c r="G69" i="85"/>
  <c r="G68" i="85"/>
  <c r="L29" i="85"/>
  <c r="L28" i="85"/>
  <c r="G27" i="85"/>
  <c r="L26" i="85"/>
  <c r="G26" i="85"/>
  <c r="L25" i="85"/>
  <c r="G25" i="85"/>
  <c r="L24" i="85"/>
  <c r="G24" i="85"/>
  <c r="B24" i="85"/>
  <c r="B23" i="85"/>
  <c r="L22" i="85"/>
  <c r="G22" i="85"/>
  <c r="B22" i="85"/>
  <c r="L21" i="85"/>
  <c r="G21" i="85"/>
  <c r="B21" i="85"/>
  <c r="L20" i="85"/>
  <c r="G20" i="85"/>
  <c r="B20" i="85"/>
  <c r="B6" i="85" s="1"/>
  <c r="B19" i="85"/>
  <c r="L18" i="85"/>
  <c r="G18" i="85"/>
  <c r="B18" i="85"/>
  <c r="L17" i="85"/>
  <c r="G17" i="85"/>
  <c r="L16" i="85"/>
  <c r="G16" i="85"/>
  <c r="G15" i="85"/>
  <c r="L14" i="85"/>
  <c r="B14" i="85"/>
  <c r="L13" i="85"/>
  <c r="G13" i="85"/>
  <c r="B13" i="85"/>
  <c r="L12" i="85"/>
  <c r="G12" i="85"/>
  <c r="B12" i="85"/>
  <c r="G11" i="85"/>
  <c r="B11" i="85"/>
  <c r="L10" i="85"/>
  <c r="G10" i="85"/>
  <c r="B10" i="85"/>
  <c r="L9" i="85"/>
  <c r="L8" i="85"/>
  <c r="G8" i="85"/>
  <c r="G7" i="85"/>
  <c r="L6" i="85"/>
  <c r="G6" i="85"/>
  <c r="L5" i="85"/>
  <c r="G5" i="85"/>
  <c r="L4" i="85"/>
  <c r="G4" i="85"/>
  <c r="G69" i="84"/>
  <c r="G68" i="84"/>
  <c r="L29" i="84"/>
  <c r="L28" i="84"/>
  <c r="G27" i="84"/>
  <c r="L26" i="84"/>
  <c r="G26" i="84"/>
  <c r="L25" i="84"/>
  <c r="G25" i="84"/>
  <c r="L24" i="84"/>
  <c r="G24" i="84"/>
  <c r="B24" i="84"/>
  <c r="B23" i="84"/>
  <c r="L22" i="84"/>
  <c r="G22" i="84"/>
  <c r="B22" i="84"/>
  <c r="L21" i="84"/>
  <c r="G21" i="84"/>
  <c r="B21" i="84"/>
  <c r="L20" i="84"/>
  <c r="G20" i="84"/>
  <c r="B20" i="84"/>
  <c r="B6" i="84" s="1"/>
  <c r="B19" i="84"/>
  <c r="L18" i="84"/>
  <c r="G18" i="84"/>
  <c r="B18" i="84"/>
  <c r="L17" i="84"/>
  <c r="G17" i="84"/>
  <c r="L16" i="84"/>
  <c r="G16" i="84"/>
  <c r="G15" i="84"/>
  <c r="L14" i="84"/>
  <c r="B14" i="84"/>
  <c r="L13" i="84"/>
  <c r="G13" i="84"/>
  <c r="B13" i="84"/>
  <c r="L12" i="84"/>
  <c r="G12" i="84"/>
  <c r="B12" i="84"/>
  <c r="G11" i="84"/>
  <c r="B11" i="84"/>
  <c r="L10" i="84"/>
  <c r="G10" i="84"/>
  <c r="B10" i="84"/>
  <c r="L9" i="84"/>
  <c r="L8" i="84"/>
  <c r="G8" i="84"/>
  <c r="G7" i="84"/>
  <c r="L6" i="84"/>
  <c r="G6" i="84"/>
  <c r="L5" i="84"/>
  <c r="G5" i="84"/>
  <c r="L4" i="84"/>
  <c r="G4" i="84"/>
  <c r="G69" i="83"/>
  <c r="G68" i="83"/>
  <c r="L29" i="83"/>
  <c r="L28" i="83"/>
  <c r="G27" i="83"/>
  <c r="L26" i="83"/>
  <c r="G26" i="83"/>
  <c r="L25" i="83"/>
  <c r="G25" i="83"/>
  <c r="L24" i="83"/>
  <c r="G24" i="83"/>
  <c r="B24" i="83"/>
  <c r="B23" i="83"/>
  <c r="L22" i="83"/>
  <c r="G22" i="83"/>
  <c r="B22" i="83"/>
  <c r="L21" i="83"/>
  <c r="G21" i="83"/>
  <c r="B21" i="83"/>
  <c r="L20" i="83"/>
  <c r="G20" i="83"/>
  <c r="B20" i="83"/>
  <c r="B6" i="83" s="1"/>
  <c r="B19" i="83"/>
  <c r="L18" i="83"/>
  <c r="G18" i="83"/>
  <c r="B18" i="83"/>
  <c r="L17" i="83"/>
  <c r="G17" i="83"/>
  <c r="L16" i="83"/>
  <c r="G16" i="83"/>
  <c r="G15" i="83"/>
  <c r="L14" i="83"/>
  <c r="B14" i="83"/>
  <c r="L13" i="83"/>
  <c r="G13" i="83"/>
  <c r="B13" i="83"/>
  <c r="L12" i="83"/>
  <c r="G12" i="83"/>
  <c r="B12" i="83"/>
  <c r="G11" i="83"/>
  <c r="B11" i="83"/>
  <c r="L10" i="83"/>
  <c r="G10" i="83"/>
  <c r="B10" i="83"/>
  <c r="L9" i="83"/>
  <c r="L8" i="83"/>
  <c r="G8" i="83"/>
  <c r="G7" i="83"/>
  <c r="L6" i="83"/>
  <c r="G6" i="83"/>
  <c r="L5" i="83"/>
  <c r="G5" i="83"/>
  <c r="L4" i="83"/>
  <c r="G4" i="83"/>
  <c r="G69" i="82"/>
  <c r="G68" i="82"/>
  <c r="L29" i="82"/>
  <c r="L28" i="82"/>
  <c r="G27" i="82"/>
  <c r="L26" i="82"/>
  <c r="G26" i="82"/>
  <c r="L25" i="82"/>
  <c r="G25" i="82"/>
  <c r="L24" i="82"/>
  <c r="G24" i="82"/>
  <c r="B24" i="82"/>
  <c r="B23" i="82"/>
  <c r="L22" i="82"/>
  <c r="G22" i="82"/>
  <c r="B22" i="82"/>
  <c r="B6" i="82" s="1"/>
  <c r="L21" i="82"/>
  <c r="G21" i="82"/>
  <c r="B21" i="82"/>
  <c r="L20" i="82"/>
  <c r="G20" i="82"/>
  <c r="B20" i="82"/>
  <c r="B19" i="82"/>
  <c r="L18" i="82"/>
  <c r="G18" i="82"/>
  <c r="B18" i="82"/>
  <c r="L17" i="82"/>
  <c r="G17" i="82"/>
  <c r="L16" i="82"/>
  <c r="G16" i="82"/>
  <c r="G15" i="82"/>
  <c r="L14" i="82"/>
  <c r="B14" i="82"/>
  <c r="L13" i="82"/>
  <c r="G13" i="82"/>
  <c r="B13" i="82"/>
  <c r="L12" i="82"/>
  <c r="G12" i="82"/>
  <c r="B12" i="82"/>
  <c r="G11" i="82"/>
  <c r="B11" i="82"/>
  <c r="L10" i="82"/>
  <c r="G10" i="82"/>
  <c r="B10" i="82"/>
  <c r="L9" i="82"/>
  <c r="L8" i="82"/>
  <c r="G8" i="82"/>
  <c r="G7" i="82"/>
  <c r="L6" i="82"/>
  <c r="G6" i="82"/>
  <c r="L5" i="82"/>
  <c r="G5" i="82"/>
  <c r="L4" i="82"/>
  <c r="G4" i="82"/>
  <c r="G69" i="81"/>
  <c r="G68" i="81"/>
  <c r="L29" i="81"/>
  <c r="L28" i="81"/>
  <c r="G27" i="81"/>
  <c r="L26" i="81"/>
  <c r="G26" i="81"/>
  <c r="L25" i="81"/>
  <c r="G25" i="81"/>
  <c r="L24" i="81"/>
  <c r="G24" i="81"/>
  <c r="B24" i="81"/>
  <c r="B23" i="81"/>
  <c r="L22" i="81"/>
  <c r="G22" i="81"/>
  <c r="B22" i="81"/>
  <c r="L21" i="81"/>
  <c r="G21" i="81"/>
  <c r="B21" i="81"/>
  <c r="L20" i="81"/>
  <c r="G20" i="81"/>
  <c r="B20" i="81"/>
  <c r="B19" i="81"/>
  <c r="L18" i="81"/>
  <c r="G18" i="81"/>
  <c r="B18" i="81"/>
  <c r="L17" i="81"/>
  <c r="G17" i="81"/>
  <c r="L16" i="81"/>
  <c r="G16" i="81"/>
  <c r="G15" i="81"/>
  <c r="L14" i="81"/>
  <c r="B14" i="81"/>
  <c r="L13" i="81"/>
  <c r="G13" i="81"/>
  <c r="B13" i="81"/>
  <c r="L12" i="81"/>
  <c r="G12" i="81"/>
  <c r="B12" i="81"/>
  <c r="G11" i="81"/>
  <c r="B11" i="81"/>
  <c r="L10" i="81"/>
  <c r="G10" i="81"/>
  <c r="B10" i="81"/>
  <c r="L9" i="81"/>
  <c r="L8" i="81"/>
  <c r="G8" i="81"/>
  <c r="G7" i="81"/>
  <c r="L6" i="81"/>
  <c r="G6" i="81"/>
  <c r="L5" i="81"/>
  <c r="G5" i="81"/>
  <c r="L4" i="81"/>
  <c r="G4" i="81"/>
  <c r="G69" i="80"/>
  <c r="G68" i="80"/>
  <c r="L29" i="80"/>
  <c r="L28" i="80"/>
  <c r="G27" i="80"/>
  <c r="L26" i="80"/>
  <c r="G26" i="80"/>
  <c r="L25" i="80"/>
  <c r="G25" i="80"/>
  <c r="L24" i="80"/>
  <c r="G24" i="80"/>
  <c r="B24" i="80"/>
  <c r="B23" i="80"/>
  <c r="L22" i="80"/>
  <c r="G22" i="80"/>
  <c r="B22" i="80"/>
  <c r="L21" i="80"/>
  <c r="G21" i="80"/>
  <c r="B21" i="80"/>
  <c r="L20" i="80"/>
  <c r="G20" i="80"/>
  <c r="B20" i="80"/>
  <c r="B19" i="80"/>
  <c r="L18" i="80"/>
  <c r="G18" i="80"/>
  <c r="B18" i="80"/>
  <c r="L17" i="80"/>
  <c r="G17" i="80"/>
  <c r="L16" i="80"/>
  <c r="G16" i="80"/>
  <c r="G15" i="80"/>
  <c r="L14" i="80"/>
  <c r="B14" i="80"/>
  <c r="L13" i="80"/>
  <c r="G13" i="80"/>
  <c r="B13" i="80"/>
  <c r="L12" i="80"/>
  <c r="G12" i="80"/>
  <c r="B12" i="80"/>
  <c r="G11" i="80"/>
  <c r="B11" i="80"/>
  <c r="L10" i="80"/>
  <c r="G10" i="80"/>
  <c r="B10" i="80"/>
  <c r="L9" i="80"/>
  <c r="L8" i="80"/>
  <c r="G8" i="80"/>
  <c r="G7" i="80"/>
  <c r="L6" i="80"/>
  <c r="G6" i="80"/>
  <c r="L5" i="80"/>
  <c r="G5" i="80"/>
  <c r="L4" i="80"/>
  <c r="G4" i="80"/>
  <c r="G69" i="79"/>
  <c r="G68" i="79"/>
  <c r="L29" i="79"/>
  <c r="L28" i="79"/>
  <c r="G27" i="79"/>
  <c r="L26" i="79"/>
  <c r="G26" i="79"/>
  <c r="L25" i="79"/>
  <c r="G25" i="79"/>
  <c r="L24" i="79"/>
  <c r="G24" i="79"/>
  <c r="B24" i="79"/>
  <c r="B23" i="79"/>
  <c r="L22" i="79"/>
  <c r="G22" i="79"/>
  <c r="B22" i="79"/>
  <c r="B6" i="79" s="1"/>
  <c r="L21" i="79"/>
  <c r="G21" i="79"/>
  <c r="B21" i="79"/>
  <c r="L20" i="79"/>
  <c r="G20" i="79"/>
  <c r="B20" i="79"/>
  <c r="B19" i="79"/>
  <c r="L18" i="79"/>
  <c r="G18" i="79"/>
  <c r="B18" i="79"/>
  <c r="L17" i="79"/>
  <c r="G17" i="79"/>
  <c r="L16" i="79"/>
  <c r="G16" i="79"/>
  <c r="G15" i="79"/>
  <c r="L14" i="79"/>
  <c r="B14" i="79"/>
  <c r="L13" i="79"/>
  <c r="G13" i="79"/>
  <c r="B13" i="79"/>
  <c r="L12" i="79"/>
  <c r="G12" i="79"/>
  <c r="B12" i="79"/>
  <c r="G11" i="79"/>
  <c r="B11" i="79"/>
  <c r="L10" i="79"/>
  <c r="G10" i="79"/>
  <c r="B10" i="79"/>
  <c r="L9" i="79"/>
  <c r="L8" i="79"/>
  <c r="G8" i="79"/>
  <c r="G7" i="79"/>
  <c r="L6" i="79"/>
  <c r="G6" i="79"/>
  <c r="L5" i="79"/>
  <c r="G5" i="79"/>
  <c r="L4" i="79"/>
  <c r="G4" i="79"/>
  <c r="L57" i="97"/>
  <c r="L56" i="97"/>
  <c r="K29" i="97"/>
  <c r="J29" i="97"/>
  <c r="K28" i="97"/>
  <c r="J28" i="97"/>
  <c r="I27" i="97"/>
  <c r="F27" i="97"/>
  <c r="E27" i="97"/>
  <c r="K26" i="97"/>
  <c r="J26" i="97"/>
  <c r="F26" i="97"/>
  <c r="E26" i="97"/>
  <c r="K25" i="97"/>
  <c r="J25" i="97"/>
  <c r="F25" i="97"/>
  <c r="E25" i="97"/>
  <c r="K24" i="97"/>
  <c r="J24" i="97"/>
  <c r="F24" i="97"/>
  <c r="E24" i="97"/>
  <c r="A24" i="97"/>
  <c r="I23" i="97"/>
  <c r="A23" i="97" s="1"/>
  <c r="D23" i="97"/>
  <c r="K22" i="97"/>
  <c r="J22" i="97"/>
  <c r="F22" i="97"/>
  <c r="E22" i="97"/>
  <c r="K21" i="97"/>
  <c r="J21" i="97"/>
  <c r="F21" i="97"/>
  <c r="E21" i="97"/>
  <c r="K20" i="97"/>
  <c r="J20" i="97"/>
  <c r="F20" i="97"/>
  <c r="E20" i="97"/>
  <c r="I19" i="97"/>
  <c r="A22" i="97" s="1"/>
  <c r="D19" i="97"/>
  <c r="K18" i="97"/>
  <c r="J18" i="97"/>
  <c r="F18" i="97"/>
  <c r="E18" i="97"/>
  <c r="K17" i="97"/>
  <c r="J17" i="97"/>
  <c r="F17" i="97"/>
  <c r="E17" i="97"/>
  <c r="K16" i="97"/>
  <c r="J16" i="97"/>
  <c r="F16" i="97"/>
  <c r="E16" i="97"/>
  <c r="I15" i="97"/>
  <c r="A21" i="97" s="1"/>
  <c r="F15" i="97"/>
  <c r="E15" i="97"/>
  <c r="K14" i="97"/>
  <c r="J14" i="97"/>
  <c r="D14" i="97"/>
  <c r="A14" i="97"/>
  <c r="K13" i="97"/>
  <c r="J13" i="97"/>
  <c r="F13" i="97"/>
  <c r="E13" i="97"/>
  <c r="A13" i="97"/>
  <c r="K12" i="97"/>
  <c r="J12" i="97"/>
  <c r="F12" i="97"/>
  <c r="E12" i="97"/>
  <c r="A12" i="97"/>
  <c r="I11" i="97"/>
  <c r="A20" i="97" s="1"/>
  <c r="F11" i="97"/>
  <c r="E11" i="97"/>
  <c r="A11" i="97"/>
  <c r="K10" i="97"/>
  <c r="J10" i="97"/>
  <c r="F10" i="97"/>
  <c r="E10" i="97"/>
  <c r="D10" i="97"/>
  <c r="K9" i="97"/>
  <c r="J9" i="97"/>
  <c r="D9" i="97"/>
  <c r="K8" i="97"/>
  <c r="J8" i="97"/>
  <c r="F8" i="97"/>
  <c r="E8" i="97"/>
  <c r="I7" i="97"/>
  <c r="A19" i="97" s="1"/>
  <c r="F7" i="97"/>
  <c r="E7" i="97"/>
  <c r="K6" i="97"/>
  <c r="J6" i="97"/>
  <c r="F6" i="97"/>
  <c r="E6" i="97"/>
  <c r="K5" i="97"/>
  <c r="J5" i="97"/>
  <c r="F5" i="97"/>
  <c r="E5" i="97"/>
  <c r="B5" i="97"/>
  <c r="K4" i="97"/>
  <c r="J4" i="97"/>
  <c r="F4" i="97"/>
  <c r="E4" i="97"/>
  <c r="B4" i="97"/>
  <c r="I3" i="97"/>
  <c r="A18" i="97" s="1"/>
  <c r="D3" i="97"/>
  <c r="A10" i="97" s="1"/>
  <c r="A1" i="97"/>
  <c r="L57" i="96"/>
  <c r="L56" i="96"/>
  <c r="K29" i="96"/>
  <c r="J29" i="96"/>
  <c r="K28" i="96"/>
  <c r="J28" i="96"/>
  <c r="I27" i="96"/>
  <c r="F27" i="96"/>
  <c r="E27" i="96"/>
  <c r="K26" i="96"/>
  <c r="J26" i="96"/>
  <c r="F26" i="96"/>
  <c r="E26" i="96"/>
  <c r="K25" i="96"/>
  <c r="J25" i="96"/>
  <c r="F25" i="96"/>
  <c r="E25" i="96"/>
  <c r="K24" i="96"/>
  <c r="J24" i="96"/>
  <c r="F24" i="96"/>
  <c r="E24" i="96"/>
  <c r="A24" i="96"/>
  <c r="I23" i="96"/>
  <c r="D23" i="96"/>
  <c r="A23" i="96"/>
  <c r="K22" i="96"/>
  <c r="J22" i="96"/>
  <c r="F22" i="96"/>
  <c r="E22" i="96"/>
  <c r="A22" i="96"/>
  <c r="K21" i="96"/>
  <c r="J21" i="96"/>
  <c r="F21" i="96"/>
  <c r="E21" i="96"/>
  <c r="A21" i="96"/>
  <c r="K20" i="96"/>
  <c r="J20" i="96"/>
  <c r="F20" i="96"/>
  <c r="E20" i="96"/>
  <c r="A20" i="96"/>
  <c r="I19" i="96"/>
  <c r="D19" i="96"/>
  <c r="K18" i="96"/>
  <c r="J18" i="96"/>
  <c r="F18" i="96"/>
  <c r="E18" i="96"/>
  <c r="K17" i="96"/>
  <c r="J17" i="96"/>
  <c r="F17" i="96"/>
  <c r="E17" i="96"/>
  <c r="K16" i="96"/>
  <c r="J16" i="96"/>
  <c r="F16" i="96"/>
  <c r="E16" i="96"/>
  <c r="I15" i="96"/>
  <c r="F15" i="96"/>
  <c r="E15" i="96"/>
  <c r="K14" i="96"/>
  <c r="J14" i="96"/>
  <c r="D14" i="96"/>
  <c r="A14" i="96"/>
  <c r="K13" i="96"/>
  <c r="J13" i="96"/>
  <c r="F13" i="96"/>
  <c r="E13" i="96"/>
  <c r="A13" i="96"/>
  <c r="K12" i="96"/>
  <c r="J12" i="96"/>
  <c r="F12" i="96"/>
  <c r="E12" i="96"/>
  <c r="I11" i="96"/>
  <c r="F11" i="96"/>
  <c r="E11" i="96"/>
  <c r="A11" i="96"/>
  <c r="K10" i="96"/>
  <c r="J10" i="96"/>
  <c r="F10" i="96"/>
  <c r="E10" i="96"/>
  <c r="D10" i="96"/>
  <c r="K9" i="96"/>
  <c r="J9" i="96"/>
  <c r="D9" i="96"/>
  <c r="A12" i="96" s="1"/>
  <c r="K8" i="96"/>
  <c r="J8" i="96"/>
  <c r="F8" i="96"/>
  <c r="E8" i="96"/>
  <c r="I7" i="96"/>
  <c r="A19" i="96" s="1"/>
  <c r="F7" i="96"/>
  <c r="E7" i="96"/>
  <c r="K6" i="96"/>
  <c r="J6" i="96"/>
  <c r="F6" i="96"/>
  <c r="E6" i="96"/>
  <c r="K5" i="96"/>
  <c r="J5" i="96"/>
  <c r="F5" i="96"/>
  <c r="E5" i="96"/>
  <c r="K4" i="96"/>
  <c r="J4" i="96"/>
  <c r="F4" i="96"/>
  <c r="E4" i="96"/>
  <c r="B4" i="96"/>
  <c r="I3" i="96"/>
  <c r="A18" i="96" s="1"/>
  <c r="D3" i="96"/>
  <c r="A10" i="96" s="1"/>
  <c r="A1" i="96"/>
  <c r="L57" i="95"/>
  <c r="L56" i="95"/>
  <c r="K29" i="95"/>
  <c r="J29" i="95"/>
  <c r="K28" i="95"/>
  <c r="J28" i="95"/>
  <c r="I27" i="95"/>
  <c r="F27" i="95"/>
  <c r="E27" i="95"/>
  <c r="K26" i="95"/>
  <c r="J26" i="95"/>
  <c r="F26" i="95"/>
  <c r="E26" i="95"/>
  <c r="K25" i="95"/>
  <c r="J25" i="95"/>
  <c r="F25" i="95"/>
  <c r="E25" i="95"/>
  <c r="K24" i="95"/>
  <c r="J24" i="95"/>
  <c r="F24" i="95"/>
  <c r="E24" i="95"/>
  <c r="A24" i="95"/>
  <c r="I23" i="95"/>
  <c r="A23" i="95" s="1"/>
  <c r="D23" i="95"/>
  <c r="K22" i="95"/>
  <c r="J22" i="95"/>
  <c r="F22" i="95"/>
  <c r="E22" i="95"/>
  <c r="K21" i="95"/>
  <c r="J21" i="95"/>
  <c r="F21" i="95"/>
  <c r="E21" i="95"/>
  <c r="K20" i="95"/>
  <c r="J20" i="95"/>
  <c r="F20" i="95"/>
  <c r="E20" i="95"/>
  <c r="I19" i="95"/>
  <c r="A22" i="95" s="1"/>
  <c r="D19" i="95"/>
  <c r="K18" i="95"/>
  <c r="J18" i="95"/>
  <c r="F18" i="95"/>
  <c r="E18" i="95"/>
  <c r="K17" i="95"/>
  <c r="J17" i="95"/>
  <c r="F17" i="95"/>
  <c r="E17" i="95"/>
  <c r="K16" i="95"/>
  <c r="J16" i="95"/>
  <c r="F16" i="95"/>
  <c r="E16" i="95"/>
  <c r="I15" i="95"/>
  <c r="A21" i="95" s="1"/>
  <c r="F15" i="95"/>
  <c r="E15" i="95"/>
  <c r="K14" i="95"/>
  <c r="J14" i="95"/>
  <c r="D14" i="95"/>
  <c r="A14" i="95"/>
  <c r="K13" i="95"/>
  <c r="J13" i="95"/>
  <c r="F13" i="95"/>
  <c r="E13" i="95"/>
  <c r="A13" i="95"/>
  <c r="K12" i="95"/>
  <c r="J12" i="95"/>
  <c r="F12" i="95"/>
  <c r="E12" i="95"/>
  <c r="B5" i="95"/>
  <c r="A12" i="95"/>
  <c r="I11" i="95"/>
  <c r="A20" i="95" s="1"/>
  <c r="F11" i="95"/>
  <c r="E11" i="95"/>
  <c r="A11" i="95"/>
  <c r="K10" i="95"/>
  <c r="J10" i="95"/>
  <c r="F10" i="95"/>
  <c r="E10" i="95"/>
  <c r="D10" i="95"/>
  <c r="A10" i="95"/>
  <c r="K9" i="95"/>
  <c r="J9" i="95"/>
  <c r="D9" i="95"/>
  <c r="K8" i="95"/>
  <c r="J8" i="95"/>
  <c r="F8" i="95"/>
  <c r="E8" i="95"/>
  <c r="I7" i="95"/>
  <c r="A19" i="95" s="1"/>
  <c r="F7" i="95"/>
  <c r="E7" i="95"/>
  <c r="K6" i="95"/>
  <c r="J6" i="95"/>
  <c r="F6" i="95"/>
  <c r="E6" i="95"/>
  <c r="K5" i="95"/>
  <c r="J5" i="95"/>
  <c r="F5" i="95"/>
  <c r="E5" i="95"/>
  <c r="K4" i="95"/>
  <c r="J4" i="95"/>
  <c r="F4" i="95"/>
  <c r="E4" i="95"/>
  <c r="B4" i="95"/>
  <c r="I3" i="95"/>
  <c r="A18" i="95" s="1"/>
  <c r="D3" i="95"/>
  <c r="A1" i="95"/>
  <c r="L57" i="94"/>
  <c r="L56" i="94"/>
  <c r="K29" i="94"/>
  <c r="J29" i="94"/>
  <c r="K28" i="94"/>
  <c r="J28" i="94"/>
  <c r="I27" i="94"/>
  <c r="F27" i="94"/>
  <c r="E27" i="94"/>
  <c r="K26" i="94"/>
  <c r="J26" i="94"/>
  <c r="F26" i="94"/>
  <c r="E26" i="94"/>
  <c r="K25" i="94"/>
  <c r="J25" i="94"/>
  <c r="F25" i="94"/>
  <c r="E25" i="94"/>
  <c r="K24" i="94"/>
  <c r="J24" i="94"/>
  <c r="F24" i="94"/>
  <c r="E24" i="94"/>
  <c r="A24" i="94"/>
  <c r="I23" i="94"/>
  <c r="A23" i="94" s="1"/>
  <c r="D23" i="94"/>
  <c r="K22" i="94"/>
  <c r="J22" i="94"/>
  <c r="F22" i="94"/>
  <c r="E22" i="94"/>
  <c r="K21" i="94"/>
  <c r="J21" i="94"/>
  <c r="F21" i="94"/>
  <c r="E21" i="94"/>
  <c r="K20" i="94"/>
  <c r="J20" i="94"/>
  <c r="F20" i="94"/>
  <c r="E20" i="94"/>
  <c r="I19" i="94"/>
  <c r="A22" i="94" s="1"/>
  <c r="D19" i="94"/>
  <c r="K18" i="94"/>
  <c r="J18" i="94"/>
  <c r="F18" i="94"/>
  <c r="E18" i="94"/>
  <c r="K17" i="94"/>
  <c r="J17" i="94"/>
  <c r="F17" i="94"/>
  <c r="E17" i="94"/>
  <c r="K16" i="94"/>
  <c r="J16" i="94"/>
  <c r="F16" i="94"/>
  <c r="E16" i="94"/>
  <c r="I15" i="94"/>
  <c r="A21" i="94" s="1"/>
  <c r="F15" i="94"/>
  <c r="E15" i="94"/>
  <c r="K14" i="94"/>
  <c r="J14" i="94"/>
  <c r="D14" i="94"/>
  <c r="A14" i="94"/>
  <c r="K13" i="94"/>
  <c r="J13" i="94"/>
  <c r="F13" i="94"/>
  <c r="E13" i="94"/>
  <c r="A13" i="94"/>
  <c r="K12" i="94"/>
  <c r="J12" i="94"/>
  <c r="F12" i="94"/>
  <c r="E12" i="94"/>
  <c r="A12" i="94"/>
  <c r="I11" i="94"/>
  <c r="A20" i="94" s="1"/>
  <c r="F11" i="94"/>
  <c r="E11" i="94"/>
  <c r="B5" i="94"/>
  <c r="A11" i="94"/>
  <c r="K10" i="94"/>
  <c r="J10" i="94"/>
  <c r="F10" i="94"/>
  <c r="E10" i="94"/>
  <c r="D10" i="94"/>
  <c r="K9" i="94"/>
  <c r="J9" i="94"/>
  <c r="D9" i="94"/>
  <c r="K8" i="94"/>
  <c r="J8" i="94"/>
  <c r="F8" i="94"/>
  <c r="E8" i="94"/>
  <c r="I7" i="94"/>
  <c r="A19" i="94" s="1"/>
  <c r="F7" i="94"/>
  <c r="E7" i="94"/>
  <c r="K6" i="94"/>
  <c r="J6" i="94"/>
  <c r="F6" i="94"/>
  <c r="E6" i="94"/>
  <c r="B6" i="94"/>
  <c r="K5" i="94"/>
  <c r="J5" i="94"/>
  <c r="F5" i="94"/>
  <c r="E5" i="94"/>
  <c r="K4" i="94"/>
  <c r="J4" i="94"/>
  <c r="F4" i="94"/>
  <c r="E4" i="94"/>
  <c r="B4" i="94"/>
  <c r="I3" i="94"/>
  <c r="A18" i="94" s="1"/>
  <c r="D3" i="94"/>
  <c r="A10" i="94" s="1"/>
  <c r="A1" i="94"/>
  <c r="L57" i="93"/>
  <c r="L56" i="93"/>
  <c r="K29" i="93"/>
  <c r="J29" i="93"/>
  <c r="K28" i="93"/>
  <c r="J28" i="93"/>
  <c r="I27" i="93"/>
  <c r="F27" i="93"/>
  <c r="E27" i="93"/>
  <c r="K26" i="93"/>
  <c r="J26" i="93"/>
  <c r="F26" i="93"/>
  <c r="E26" i="93"/>
  <c r="K25" i="93"/>
  <c r="J25" i="93"/>
  <c r="F25" i="93"/>
  <c r="E25" i="93"/>
  <c r="K24" i="93"/>
  <c r="J24" i="93"/>
  <c r="F24" i="93"/>
  <c r="E24" i="93"/>
  <c r="A24" i="93"/>
  <c r="I23" i="93"/>
  <c r="D23" i="93"/>
  <c r="A23" i="93"/>
  <c r="K22" i="93"/>
  <c r="J22" i="93"/>
  <c r="F22" i="93"/>
  <c r="E22" i="93"/>
  <c r="K21" i="93"/>
  <c r="J21" i="93"/>
  <c r="F21" i="93"/>
  <c r="E21" i="93"/>
  <c r="K20" i="93"/>
  <c r="J20" i="93"/>
  <c r="F20" i="93"/>
  <c r="E20" i="93"/>
  <c r="I19" i="93"/>
  <c r="A22" i="93" s="1"/>
  <c r="D19" i="93"/>
  <c r="K18" i="93"/>
  <c r="J18" i="93"/>
  <c r="F18" i="93"/>
  <c r="E18" i="93"/>
  <c r="K17" i="93"/>
  <c r="J17" i="93"/>
  <c r="F17" i="93"/>
  <c r="E17" i="93"/>
  <c r="K16" i="93"/>
  <c r="J16" i="93"/>
  <c r="F16" i="93"/>
  <c r="E16" i="93"/>
  <c r="I15" i="93"/>
  <c r="A21" i="93" s="1"/>
  <c r="F15" i="93"/>
  <c r="E15" i="93"/>
  <c r="K14" i="93"/>
  <c r="J14" i="93"/>
  <c r="D14" i="93"/>
  <c r="A14" i="93"/>
  <c r="K13" i="93"/>
  <c r="J13" i="93"/>
  <c r="F13" i="93"/>
  <c r="E13" i="93"/>
  <c r="A13" i="93"/>
  <c r="K12" i="93"/>
  <c r="J12" i="93"/>
  <c r="F12" i="93"/>
  <c r="E12" i="93"/>
  <c r="A12" i="93"/>
  <c r="I11" i="93"/>
  <c r="A20" i="93" s="1"/>
  <c r="F11" i="93"/>
  <c r="E11" i="93"/>
  <c r="A11" i="93"/>
  <c r="K10" i="93"/>
  <c r="J10" i="93"/>
  <c r="F10" i="93"/>
  <c r="E10" i="93"/>
  <c r="D10" i="93"/>
  <c r="K9" i="93"/>
  <c r="J9" i="93"/>
  <c r="D9" i="93"/>
  <c r="K8" i="93"/>
  <c r="J8" i="93"/>
  <c r="F8" i="93"/>
  <c r="E8" i="93"/>
  <c r="I7" i="93"/>
  <c r="A19" i="93" s="1"/>
  <c r="F7" i="93"/>
  <c r="E7" i="93"/>
  <c r="K6" i="93"/>
  <c r="J6" i="93"/>
  <c r="F6" i="93"/>
  <c r="E6" i="93"/>
  <c r="K5" i="93"/>
  <c r="J5" i="93"/>
  <c r="F5" i="93"/>
  <c r="E5" i="93"/>
  <c r="B5" i="93"/>
  <c r="K4" i="93"/>
  <c r="J4" i="93"/>
  <c r="F4" i="93"/>
  <c r="E4" i="93"/>
  <c r="B4" i="93"/>
  <c r="I3" i="93"/>
  <c r="A18" i="93" s="1"/>
  <c r="D3" i="93"/>
  <c r="A10" i="93" s="1"/>
  <c r="A1" i="93"/>
  <c r="L57" i="92"/>
  <c r="L56" i="92"/>
  <c r="K29" i="92"/>
  <c r="J29" i="92"/>
  <c r="K28" i="92"/>
  <c r="J28" i="92"/>
  <c r="I27" i="92"/>
  <c r="F27" i="92"/>
  <c r="E27" i="92"/>
  <c r="K26" i="92"/>
  <c r="J26" i="92"/>
  <c r="F26" i="92"/>
  <c r="E26" i="92"/>
  <c r="K25" i="92"/>
  <c r="J25" i="92"/>
  <c r="F25" i="92"/>
  <c r="E25" i="92"/>
  <c r="K24" i="92"/>
  <c r="J24" i="92"/>
  <c r="F24" i="92"/>
  <c r="E24" i="92"/>
  <c r="A24" i="92"/>
  <c r="I23" i="92"/>
  <c r="D23" i="92"/>
  <c r="A23" i="92"/>
  <c r="K22" i="92"/>
  <c r="J22" i="92"/>
  <c r="F22" i="92"/>
  <c r="E22" i="92"/>
  <c r="K21" i="92"/>
  <c r="J21" i="92"/>
  <c r="F21" i="92"/>
  <c r="E21" i="92"/>
  <c r="K20" i="92"/>
  <c r="J20" i="92"/>
  <c r="F20" i="92"/>
  <c r="E20" i="92"/>
  <c r="I19" i="92"/>
  <c r="A22" i="92" s="1"/>
  <c r="D19" i="92"/>
  <c r="K18" i="92"/>
  <c r="J18" i="92"/>
  <c r="F18" i="92"/>
  <c r="E18" i="92"/>
  <c r="K17" i="92"/>
  <c r="J17" i="92"/>
  <c r="F17" i="92"/>
  <c r="E17" i="92"/>
  <c r="K16" i="92"/>
  <c r="J16" i="92"/>
  <c r="F16" i="92"/>
  <c r="E16" i="92"/>
  <c r="I15" i="92"/>
  <c r="A21" i="92" s="1"/>
  <c r="F15" i="92"/>
  <c r="E15" i="92"/>
  <c r="K14" i="92"/>
  <c r="J14" i="92"/>
  <c r="D14" i="92"/>
  <c r="A14" i="92"/>
  <c r="K13" i="92"/>
  <c r="J13" i="92"/>
  <c r="F13" i="92"/>
  <c r="E13" i="92"/>
  <c r="A13" i="92"/>
  <c r="K12" i="92"/>
  <c r="J12" i="92"/>
  <c r="F12" i="92"/>
  <c r="E12" i="92"/>
  <c r="B5" i="92"/>
  <c r="A12" i="92"/>
  <c r="I11" i="92"/>
  <c r="A20" i="92" s="1"/>
  <c r="F11" i="92"/>
  <c r="E11" i="92"/>
  <c r="A11" i="92"/>
  <c r="K10" i="92"/>
  <c r="J10" i="92"/>
  <c r="F10" i="92"/>
  <c r="E10" i="92"/>
  <c r="D10" i="92"/>
  <c r="A10" i="92"/>
  <c r="K9" i="92"/>
  <c r="J9" i="92"/>
  <c r="D9" i="92"/>
  <c r="K8" i="92"/>
  <c r="J8" i="92"/>
  <c r="F8" i="92"/>
  <c r="E8" i="92"/>
  <c r="I7" i="92"/>
  <c r="A19" i="92" s="1"/>
  <c r="F7" i="92"/>
  <c r="E7" i="92"/>
  <c r="K6" i="92"/>
  <c r="J6" i="92"/>
  <c r="F6" i="92"/>
  <c r="E6" i="92"/>
  <c r="B6" i="92"/>
  <c r="K5" i="92"/>
  <c r="J5" i="92"/>
  <c r="F5" i="92"/>
  <c r="E5" i="92"/>
  <c r="K4" i="92"/>
  <c r="J4" i="92"/>
  <c r="F4" i="92"/>
  <c r="E4" i="92"/>
  <c r="B4" i="92"/>
  <c r="I3" i="92"/>
  <c r="A18" i="92" s="1"/>
  <c r="D3" i="92"/>
  <c r="A1" i="92"/>
  <c r="L57" i="91"/>
  <c r="L56" i="91"/>
  <c r="K29" i="91"/>
  <c r="J29" i="91"/>
  <c r="K28" i="91"/>
  <c r="J28" i="91"/>
  <c r="I27" i="91"/>
  <c r="F27" i="91"/>
  <c r="E27" i="91"/>
  <c r="K26" i="91"/>
  <c r="J26" i="91"/>
  <c r="F26" i="91"/>
  <c r="E26" i="91"/>
  <c r="K25" i="91"/>
  <c r="J25" i="91"/>
  <c r="F25" i="91"/>
  <c r="E25" i="91"/>
  <c r="K24" i="91"/>
  <c r="J24" i="91"/>
  <c r="F24" i="91"/>
  <c r="E24" i="91"/>
  <c r="A24" i="91"/>
  <c r="I23" i="91"/>
  <c r="D23" i="91"/>
  <c r="A23" i="91"/>
  <c r="K22" i="91"/>
  <c r="J22" i="91"/>
  <c r="F22" i="91"/>
  <c r="E22" i="91"/>
  <c r="K21" i="91"/>
  <c r="J21" i="91"/>
  <c r="F21" i="91"/>
  <c r="E21" i="91"/>
  <c r="K20" i="91"/>
  <c r="J20" i="91"/>
  <c r="F20" i="91"/>
  <c r="E20" i="91"/>
  <c r="I19" i="91"/>
  <c r="A22" i="91" s="1"/>
  <c r="D19" i="91"/>
  <c r="K18" i="91"/>
  <c r="J18" i="91"/>
  <c r="F18" i="91"/>
  <c r="E18" i="91"/>
  <c r="K17" i="91"/>
  <c r="J17" i="91"/>
  <c r="F17" i="91"/>
  <c r="E17" i="91"/>
  <c r="K16" i="91"/>
  <c r="J16" i="91"/>
  <c r="F16" i="91"/>
  <c r="E16" i="91"/>
  <c r="I15" i="91"/>
  <c r="A21" i="91" s="1"/>
  <c r="F15" i="91"/>
  <c r="E15" i="91"/>
  <c r="K14" i="91"/>
  <c r="J14" i="91"/>
  <c r="D14" i="91"/>
  <c r="A14" i="91"/>
  <c r="K13" i="91"/>
  <c r="J13" i="91"/>
  <c r="F13" i="91"/>
  <c r="E13" i="91"/>
  <c r="A13" i="91"/>
  <c r="K12" i="91"/>
  <c r="J12" i="91"/>
  <c r="F12" i="91"/>
  <c r="E12" i="91"/>
  <c r="A12" i="91"/>
  <c r="I11" i="91"/>
  <c r="A20" i="91" s="1"/>
  <c r="F11" i="91"/>
  <c r="E11" i="91"/>
  <c r="A11" i="91"/>
  <c r="K10" i="91"/>
  <c r="J10" i="91"/>
  <c r="F10" i="91"/>
  <c r="E10" i="91"/>
  <c r="D10" i="91"/>
  <c r="A10" i="91"/>
  <c r="K9" i="91"/>
  <c r="J9" i="91"/>
  <c r="D9" i="91"/>
  <c r="K8" i="91"/>
  <c r="J8" i="91"/>
  <c r="F8" i="91"/>
  <c r="E8" i="91"/>
  <c r="I7" i="91"/>
  <c r="A19" i="91" s="1"/>
  <c r="F7" i="91"/>
  <c r="E7" i="91"/>
  <c r="K6" i="91"/>
  <c r="J6" i="91"/>
  <c r="F6" i="91"/>
  <c r="E6" i="91"/>
  <c r="K5" i="91"/>
  <c r="J5" i="91"/>
  <c r="F5" i="91"/>
  <c r="E5" i="91"/>
  <c r="K4" i="91"/>
  <c r="J4" i="91"/>
  <c r="F4" i="91"/>
  <c r="E4" i="91"/>
  <c r="B4" i="91"/>
  <c r="I3" i="91"/>
  <c r="A18" i="91" s="1"/>
  <c r="D3" i="91"/>
  <c r="A1" i="91"/>
  <c r="L57" i="90"/>
  <c r="L56" i="90"/>
  <c r="K29" i="90"/>
  <c r="J29" i="90"/>
  <c r="K28" i="90"/>
  <c r="J28" i="90"/>
  <c r="I27" i="90"/>
  <c r="F27" i="90"/>
  <c r="E27" i="90"/>
  <c r="K26" i="90"/>
  <c r="J26" i="90"/>
  <c r="F26" i="90"/>
  <c r="E26" i="90"/>
  <c r="K25" i="90"/>
  <c r="J25" i="90"/>
  <c r="F25" i="90"/>
  <c r="E25" i="90"/>
  <c r="K24" i="90"/>
  <c r="J24" i="90"/>
  <c r="F24" i="90"/>
  <c r="E24" i="90"/>
  <c r="A24" i="90"/>
  <c r="I23" i="90"/>
  <c r="A23" i="90" s="1"/>
  <c r="D23" i="90"/>
  <c r="K22" i="90"/>
  <c r="J22" i="90"/>
  <c r="F22" i="90"/>
  <c r="E22" i="90"/>
  <c r="K21" i="90"/>
  <c r="J21" i="90"/>
  <c r="F21" i="90"/>
  <c r="E21" i="90"/>
  <c r="K20" i="90"/>
  <c r="J20" i="90"/>
  <c r="F20" i="90"/>
  <c r="E20" i="90"/>
  <c r="I19" i="90"/>
  <c r="A22" i="90" s="1"/>
  <c r="D19" i="90"/>
  <c r="A14" i="90" s="1"/>
  <c r="K18" i="90"/>
  <c r="J18" i="90"/>
  <c r="F18" i="90"/>
  <c r="E18" i="90"/>
  <c r="K17" i="90"/>
  <c r="J17" i="90"/>
  <c r="F17" i="90"/>
  <c r="E17" i="90"/>
  <c r="K16" i="90"/>
  <c r="J16" i="90"/>
  <c r="F16" i="90"/>
  <c r="E16" i="90"/>
  <c r="I15" i="90"/>
  <c r="A21" i="90" s="1"/>
  <c r="F15" i="90"/>
  <c r="E15" i="90"/>
  <c r="K14" i="90"/>
  <c r="J14" i="90"/>
  <c r="D14" i="90"/>
  <c r="K13" i="90"/>
  <c r="J13" i="90"/>
  <c r="F13" i="90"/>
  <c r="E13" i="90"/>
  <c r="A13" i="90"/>
  <c r="K12" i="90"/>
  <c r="J12" i="90"/>
  <c r="F12" i="90"/>
  <c r="E12" i="90"/>
  <c r="B5" i="90"/>
  <c r="A12" i="90"/>
  <c r="I11" i="90"/>
  <c r="A20" i="90" s="1"/>
  <c r="F11" i="90"/>
  <c r="E11" i="90"/>
  <c r="A11" i="90"/>
  <c r="K10" i="90"/>
  <c r="J10" i="90"/>
  <c r="F10" i="90"/>
  <c r="E10" i="90"/>
  <c r="D10" i="90"/>
  <c r="A10" i="90"/>
  <c r="K9" i="90"/>
  <c r="J9" i="90"/>
  <c r="D9" i="90"/>
  <c r="K8" i="90"/>
  <c r="J8" i="90"/>
  <c r="F8" i="90"/>
  <c r="E8" i="90"/>
  <c r="I7" i="90"/>
  <c r="A19" i="90" s="1"/>
  <c r="F7" i="90"/>
  <c r="E7" i="90"/>
  <c r="K6" i="90"/>
  <c r="J6" i="90"/>
  <c r="F6" i="90"/>
  <c r="E6" i="90"/>
  <c r="K5" i="90"/>
  <c r="J5" i="90"/>
  <c r="F5" i="90"/>
  <c r="E5" i="90"/>
  <c r="K4" i="90"/>
  <c r="J4" i="90"/>
  <c r="F4" i="90"/>
  <c r="E4" i="90"/>
  <c r="B4" i="90"/>
  <c r="I3" i="90"/>
  <c r="A18" i="90" s="1"/>
  <c r="D3" i="90"/>
  <c r="A1" i="90"/>
  <c r="L57" i="89"/>
  <c r="L56" i="89"/>
  <c r="K29" i="89"/>
  <c r="J29" i="89"/>
  <c r="K28" i="89"/>
  <c r="J28" i="89"/>
  <c r="I27" i="89"/>
  <c r="F27" i="89"/>
  <c r="E27" i="89"/>
  <c r="K26" i="89"/>
  <c r="J26" i="89"/>
  <c r="F26" i="89"/>
  <c r="E26" i="89"/>
  <c r="K25" i="89"/>
  <c r="J25" i="89"/>
  <c r="F25" i="89"/>
  <c r="E25" i="89"/>
  <c r="K24" i="89"/>
  <c r="J24" i="89"/>
  <c r="F24" i="89"/>
  <c r="E24" i="89"/>
  <c r="A24" i="89"/>
  <c r="I23" i="89"/>
  <c r="D23" i="89"/>
  <c r="A23" i="89"/>
  <c r="K22" i="89"/>
  <c r="J22" i="89"/>
  <c r="F22" i="89"/>
  <c r="E22" i="89"/>
  <c r="A22" i="89"/>
  <c r="K21" i="89"/>
  <c r="J21" i="89"/>
  <c r="F21" i="89"/>
  <c r="E21" i="89"/>
  <c r="A21" i="89"/>
  <c r="K20" i="89"/>
  <c r="J20" i="89"/>
  <c r="F20" i="89"/>
  <c r="E20" i="89"/>
  <c r="I19" i="89"/>
  <c r="D19" i="89"/>
  <c r="K18" i="89"/>
  <c r="J18" i="89"/>
  <c r="F18" i="89"/>
  <c r="E18" i="89"/>
  <c r="K17" i="89"/>
  <c r="J17" i="89"/>
  <c r="F17" i="89"/>
  <c r="E17" i="89"/>
  <c r="K16" i="89"/>
  <c r="J16" i="89"/>
  <c r="F16" i="89"/>
  <c r="E16" i="89"/>
  <c r="I15" i="89"/>
  <c r="F15" i="89"/>
  <c r="E15" i="89"/>
  <c r="K14" i="89"/>
  <c r="J14" i="89"/>
  <c r="D14" i="89"/>
  <c r="A14" i="89"/>
  <c r="K13" i="89"/>
  <c r="J13" i="89"/>
  <c r="F13" i="89"/>
  <c r="E13" i="89"/>
  <c r="A13" i="89"/>
  <c r="K12" i="89"/>
  <c r="J12" i="89"/>
  <c r="F12" i="89"/>
  <c r="E12" i="89"/>
  <c r="I11" i="89"/>
  <c r="A20" i="89" s="1"/>
  <c r="F11" i="89"/>
  <c r="E11" i="89"/>
  <c r="A11" i="89"/>
  <c r="K10" i="89"/>
  <c r="J10" i="89"/>
  <c r="F10" i="89"/>
  <c r="E10" i="89"/>
  <c r="D10" i="89"/>
  <c r="K9" i="89"/>
  <c r="J9" i="89"/>
  <c r="D9" i="89"/>
  <c r="A12" i="89" s="1"/>
  <c r="K8" i="89"/>
  <c r="J8" i="89"/>
  <c r="F8" i="89"/>
  <c r="E8" i="89"/>
  <c r="I7" i="89"/>
  <c r="A19" i="89" s="1"/>
  <c r="F7" i="89"/>
  <c r="E7" i="89"/>
  <c r="K6" i="89"/>
  <c r="J6" i="89"/>
  <c r="F6" i="89"/>
  <c r="E6" i="89"/>
  <c r="K5" i="89"/>
  <c r="J5" i="89"/>
  <c r="F5" i="89"/>
  <c r="E5" i="89"/>
  <c r="B5" i="89"/>
  <c r="K4" i="89"/>
  <c r="J4" i="89"/>
  <c r="F4" i="89"/>
  <c r="E4" i="89"/>
  <c r="B4" i="89"/>
  <c r="I3" i="89"/>
  <c r="A18" i="89" s="1"/>
  <c r="D3" i="89"/>
  <c r="A10" i="89" s="1"/>
  <c r="A1" i="89"/>
  <c r="L57" i="88"/>
  <c r="L56" i="88"/>
  <c r="K29" i="88"/>
  <c r="J29" i="88"/>
  <c r="K28" i="88"/>
  <c r="J28" i="88"/>
  <c r="I27" i="88"/>
  <c r="F27" i="88"/>
  <c r="E27" i="88"/>
  <c r="K26" i="88"/>
  <c r="J26" i="88"/>
  <c r="F26" i="88"/>
  <c r="E26" i="88"/>
  <c r="K25" i="88"/>
  <c r="J25" i="88"/>
  <c r="F25" i="88"/>
  <c r="E25" i="88"/>
  <c r="K24" i="88"/>
  <c r="J24" i="88"/>
  <c r="F24" i="88"/>
  <c r="E24" i="88"/>
  <c r="A24" i="88"/>
  <c r="I23" i="88"/>
  <c r="A23" i="88" s="1"/>
  <c r="D23" i="88"/>
  <c r="K22" i="88"/>
  <c r="J22" i="88"/>
  <c r="F22" i="88"/>
  <c r="E22" i="88"/>
  <c r="K21" i="88"/>
  <c r="J21" i="88"/>
  <c r="F21" i="88"/>
  <c r="E21" i="88"/>
  <c r="K20" i="88"/>
  <c r="J20" i="88"/>
  <c r="F20" i="88"/>
  <c r="E20" i="88"/>
  <c r="I19" i="88"/>
  <c r="A22" i="88" s="1"/>
  <c r="D19" i="88"/>
  <c r="K18" i="88"/>
  <c r="J18" i="88"/>
  <c r="F18" i="88"/>
  <c r="E18" i="88"/>
  <c r="K17" i="88"/>
  <c r="J17" i="88"/>
  <c r="F17" i="88"/>
  <c r="E17" i="88"/>
  <c r="K16" i="88"/>
  <c r="J16" i="88"/>
  <c r="F16" i="88"/>
  <c r="E16" i="88"/>
  <c r="I15" i="88"/>
  <c r="A21" i="88" s="1"/>
  <c r="F15" i="88"/>
  <c r="E15" i="88"/>
  <c r="K14" i="88"/>
  <c r="J14" i="88"/>
  <c r="D14" i="88"/>
  <c r="A14" i="88"/>
  <c r="K13" i="88"/>
  <c r="J13" i="88"/>
  <c r="F13" i="88"/>
  <c r="E13" i="88"/>
  <c r="A13" i="88"/>
  <c r="K12" i="88"/>
  <c r="J12" i="88"/>
  <c r="F12" i="88"/>
  <c r="E12" i="88"/>
  <c r="I11" i="88"/>
  <c r="A20" i="88" s="1"/>
  <c r="F11" i="88"/>
  <c r="E11" i="88"/>
  <c r="A11" i="88"/>
  <c r="K10" i="88"/>
  <c r="J10" i="88"/>
  <c r="F10" i="88"/>
  <c r="E10" i="88"/>
  <c r="D10" i="88"/>
  <c r="K9" i="88"/>
  <c r="J9" i="88"/>
  <c r="D9" i="88"/>
  <c r="A12" i="88" s="1"/>
  <c r="K8" i="88"/>
  <c r="J8" i="88"/>
  <c r="F8" i="88"/>
  <c r="E8" i="88"/>
  <c r="I7" i="88"/>
  <c r="A19" i="88" s="1"/>
  <c r="F7" i="88"/>
  <c r="E7" i="88"/>
  <c r="K6" i="88"/>
  <c r="J6" i="88"/>
  <c r="F6" i="88"/>
  <c r="E6" i="88"/>
  <c r="K5" i="88"/>
  <c r="J5" i="88"/>
  <c r="F5" i="88"/>
  <c r="E5" i="88"/>
  <c r="B5" i="88"/>
  <c r="K4" i="88"/>
  <c r="J4" i="88"/>
  <c r="F4" i="88"/>
  <c r="E4" i="88"/>
  <c r="B4" i="88"/>
  <c r="I3" i="88"/>
  <c r="A18" i="88" s="1"/>
  <c r="D3" i="88"/>
  <c r="A10" i="88" s="1"/>
  <c r="A1" i="88"/>
  <c r="L57" i="87"/>
  <c r="L56" i="87"/>
  <c r="K29" i="87"/>
  <c r="J29" i="87"/>
  <c r="K28" i="87"/>
  <c r="J28" i="87"/>
  <c r="I27" i="87"/>
  <c r="F27" i="87"/>
  <c r="E27" i="87"/>
  <c r="K26" i="87"/>
  <c r="J26" i="87"/>
  <c r="F26" i="87"/>
  <c r="E26" i="87"/>
  <c r="K25" i="87"/>
  <c r="J25" i="87"/>
  <c r="F25" i="87"/>
  <c r="E25" i="87"/>
  <c r="K24" i="87"/>
  <c r="J24" i="87"/>
  <c r="F24" i="87"/>
  <c r="E24" i="87"/>
  <c r="A24" i="87"/>
  <c r="I23" i="87"/>
  <c r="A23" i="87" s="1"/>
  <c r="D23" i="87"/>
  <c r="K22" i="87"/>
  <c r="J22" i="87"/>
  <c r="F22" i="87"/>
  <c r="E22" i="87"/>
  <c r="K21" i="87"/>
  <c r="J21" i="87"/>
  <c r="F21" i="87"/>
  <c r="E21" i="87"/>
  <c r="K20" i="87"/>
  <c r="J20" i="87"/>
  <c r="F20" i="87"/>
  <c r="E20" i="87"/>
  <c r="I19" i="87"/>
  <c r="A22" i="87" s="1"/>
  <c r="D19" i="87"/>
  <c r="K18" i="87"/>
  <c r="J18" i="87"/>
  <c r="F18" i="87"/>
  <c r="E18" i="87"/>
  <c r="K17" i="87"/>
  <c r="J17" i="87"/>
  <c r="F17" i="87"/>
  <c r="E17" i="87"/>
  <c r="K16" i="87"/>
  <c r="J16" i="87"/>
  <c r="F16" i="87"/>
  <c r="E16" i="87"/>
  <c r="I15" i="87"/>
  <c r="A21" i="87" s="1"/>
  <c r="F15" i="87"/>
  <c r="E15" i="87"/>
  <c r="K14" i="87"/>
  <c r="J14" i="87"/>
  <c r="D14" i="87"/>
  <c r="A14" i="87"/>
  <c r="K13" i="87"/>
  <c r="J13" i="87"/>
  <c r="F13" i="87"/>
  <c r="E13" i="87"/>
  <c r="A13" i="87"/>
  <c r="K12" i="87"/>
  <c r="J12" i="87"/>
  <c r="F12" i="87"/>
  <c r="E12" i="87"/>
  <c r="A12" i="87"/>
  <c r="I11" i="87"/>
  <c r="A20" i="87" s="1"/>
  <c r="F11" i="87"/>
  <c r="E11" i="87"/>
  <c r="A11" i="87"/>
  <c r="K10" i="87"/>
  <c r="J10" i="87"/>
  <c r="F10" i="87"/>
  <c r="E10" i="87"/>
  <c r="D10" i="87"/>
  <c r="A10" i="87"/>
  <c r="K9" i="87"/>
  <c r="J9" i="87"/>
  <c r="D9" i="87"/>
  <c r="K8" i="87"/>
  <c r="J8" i="87"/>
  <c r="F8" i="87"/>
  <c r="E8" i="87"/>
  <c r="I7" i="87"/>
  <c r="A19" i="87" s="1"/>
  <c r="F7" i="87"/>
  <c r="E7" i="87"/>
  <c r="K6" i="87"/>
  <c r="J6" i="87"/>
  <c r="F6" i="87"/>
  <c r="E6" i="87"/>
  <c r="K5" i="87"/>
  <c r="J5" i="87"/>
  <c r="F5" i="87"/>
  <c r="E5" i="87"/>
  <c r="K4" i="87"/>
  <c r="J4" i="87"/>
  <c r="F4" i="87"/>
  <c r="E4" i="87"/>
  <c r="B4" i="87"/>
  <c r="I3" i="87"/>
  <c r="A18" i="87" s="1"/>
  <c r="D3" i="87"/>
  <c r="A1" i="87"/>
  <c r="T1" i="8" s="1"/>
  <c r="L57" i="86"/>
  <c r="L56" i="86"/>
  <c r="K29" i="86"/>
  <c r="J29" i="86"/>
  <c r="K28" i="86"/>
  <c r="J28" i="86"/>
  <c r="I27" i="86"/>
  <c r="F27" i="86"/>
  <c r="E27" i="86"/>
  <c r="K26" i="86"/>
  <c r="J26" i="86"/>
  <c r="F26" i="86"/>
  <c r="E26" i="86"/>
  <c r="K25" i="86"/>
  <c r="J25" i="86"/>
  <c r="F25" i="86"/>
  <c r="E25" i="86"/>
  <c r="K24" i="86"/>
  <c r="J24" i="86"/>
  <c r="F24" i="86"/>
  <c r="E24" i="86"/>
  <c r="A24" i="86"/>
  <c r="I23" i="86"/>
  <c r="D23" i="86"/>
  <c r="A23" i="86"/>
  <c r="K22" i="86"/>
  <c r="J22" i="86"/>
  <c r="F22" i="86"/>
  <c r="E22" i="86"/>
  <c r="A22" i="86"/>
  <c r="K21" i="86"/>
  <c r="J21" i="86"/>
  <c r="F21" i="86"/>
  <c r="E21" i="86"/>
  <c r="A21" i="86"/>
  <c r="K20" i="86"/>
  <c r="J20" i="86"/>
  <c r="F20" i="86"/>
  <c r="E20" i="86"/>
  <c r="A20" i="86"/>
  <c r="I19" i="86"/>
  <c r="D19" i="86"/>
  <c r="K18" i="86"/>
  <c r="J18" i="86"/>
  <c r="F18" i="86"/>
  <c r="E18" i="86"/>
  <c r="K17" i="86"/>
  <c r="J17" i="86"/>
  <c r="F17" i="86"/>
  <c r="E17" i="86"/>
  <c r="K16" i="86"/>
  <c r="J16" i="86"/>
  <c r="F16" i="86"/>
  <c r="E16" i="86"/>
  <c r="I15" i="86"/>
  <c r="F15" i="86"/>
  <c r="E15" i="86"/>
  <c r="K14" i="86"/>
  <c r="J14" i="86"/>
  <c r="D14" i="86"/>
  <c r="A11" i="86" s="1"/>
  <c r="A14" i="86"/>
  <c r="K13" i="86"/>
  <c r="J13" i="86"/>
  <c r="F13" i="86"/>
  <c r="E13" i="86"/>
  <c r="A13" i="86"/>
  <c r="K12" i="86"/>
  <c r="J12" i="86"/>
  <c r="F12" i="86"/>
  <c r="E12" i="86"/>
  <c r="A12" i="86"/>
  <c r="I11" i="86"/>
  <c r="F11" i="86"/>
  <c r="E11" i="86"/>
  <c r="K10" i="86"/>
  <c r="J10" i="86"/>
  <c r="F10" i="86"/>
  <c r="E10" i="86"/>
  <c r="D10" i="86"/>
  <c r="B5" i="86"/>
  <c r="K9" i="86"/>
  <c r="J9" i="86"/>
  <c r="D9" i="86"/>
  <c r="K8" i="86"/>
  <c r="J8" i="86"/>
  <c r="F8" i="86"/>
  <c r="E8" i="86"/>
  <c r="I7" i="86"/>
  <c r="A19" i="86" s="1"/>
  <c r="F7" i="86"/>
  <c r="E7" i="86"/>
  <c r="K6" i="86"/>
  <c r="J6" i="86"/>
  <c r="F6" i="86"/>
  <c r="E6" i="86"/>
  <c r="K5" i="86"/>
  <c r="J5" i="86"/>
  <c r="F5" i="86"/>
  <c r="E5" i="86"/>
  <c r="K4" i="86"/>
  <c r="J4" i="86"/>
  <c r="F4" i="86"/>
  <c r="E4" i="86"/>
  <c r="B4" i="86"/>
  <c r="I3" i="86"/>
  <c r="A18" i="86" s="1"/>
  <c r="D3" i="86"/>
  <c r="A10" i="86" s="1"/>
  <c r="A1" i="86"/>
  <c r="L57" i="85"/>
  <c r="L56" i="85"/>
  <c r="K29" i="85"/>
  <c r="J29" i="85"/>
  <c r="K28" i="85"/>
  <c r="J28" i="85"/>
  <c r="I27" i="85"/>
  <c r="F27" i="85"/>
  <c r="E27" i="85"/>
  <c r="K26" i="85"/>
  <c r="J26" i="85"/>
  <c r="F26" i="85"/>
  <c r="E26" i="85"/>
  <c r="K25" i="85"/>
  <c r="J25" i="85"/>
  <c r="F25" i="85"/>
  <c r="E25" i="85"/>
  <c r="K24" i="85"/>
  <c r="J24" i="85"/>
  <c r="F24" i="85"/>
  <c r="E24" i="85"/>
  <c r="A24" i="85"/>
  <c r="I23" i="85"/>
  <c r="D23" i="85"/>
  <c r="A23" i="85"/>
  <c r="K22" i="85"/>
  <c r="J22" i="85"/>
  <c r="F22" i="85"/>
  <c r="E22" i="85"/>
  <c r="K21" i="85"/>
  <c r="J21" i="85"/>
  <c r="F21" i="85"/>
  <c r="E21" i="85"/>
  <c r="K20" i="85"/>
  <c r="J20" i="85"/>
  <c r="F20" i="85"/>
  <c r="E20" i="85"/>
  <c r="I19" i="85"/>
  <c r="A22" i="85" s="1"/>
  <c r="D19" i="85"/>
  <c r="K18" i="85"/>
  <c r="J18" i="85"/>
  <c r="F18" i="85"/>
  <c r="E18" i="85"/>
  <c r="K17" i="85"/>
  <c r="J17" i="85"/>
  <c r="F17" i="85"/>
  <c r="E17" i="85"/>
  <c r="K16" i="85"/>
  <c r="J16" i="85"/>
  <c r="F16" i="85"/>
  <c r="E16" i="85"/>
  <c r="I15" i="85"/>
  <c r="A21" i="85" s="1"/>
  <c r="F15" i="85"/>
  <c r="E15" i="85"/>
  <c r="K14" i="85"/>
  <c r="J14" i="85"/>
  <c r="D14" i="85"/>
  <c r="A14" i="85"/>
  <c r="K13" i="85"/>
  <c r="J13" i="85"/>
  <c r="F13" i="85"/>
  <c r="E13" i="85"/>
  <c r="A13" i="85"/>
  <c r="K12" i="85"/>
  <c r="J12" i="85"/>
  <c r="F12" i="85"/>
  <c r="E12" i="85"/>
  <c r="B5" i="85"/>
  <c r="A12" i="85"/>
  <c r="I11" i="85"/>
  <c r="A20" i="85" s="1"/>
  <c r="F11" i="85"/>
  <c r="E11" i="85"/>
  <c r="A11" i="85"/>
  <c r="K10" i="85"/>
  <c r="J10" i="85"/>
  <c r="F10" i="85"/>
  <c r="E10" i="85"/>
  <c r="D10" i="85"/>
  <c r="A10" i="85"/>
  <c r="K9" i="85"/>
  <c r="J9" i="85"/>
  <c r="D9" i="85"/>
  <c r="K8" i="85"/>
  <c r="J8" i="85"/>
  <c r="F8" i="85"/>
  <c r="E8" i="85"/>
  <c r="I7" i="85"/>
  <c r="A19" i="85" s="1"/>
  <c r="F7" i="85"/>
  <c r="E7" i="85"/>
  <c r="K6" i="85"/>
  <c r="J6" i="85"/>
  <c r="F6" i="85"/>
  <c r="E6" i="85"/>
  <c r="K5" i="85"/>
  <c r="J5" i="85"/>
  <c r="F5" i="85"/>
  <c r="E5" i="85"/>
  <c r="K4" i="85"/>
  <c r="J4" i="85"/>
  <c r="F4" i="85"/>
  <c r="E4" i="85"/>
  <c r="B4" i="85"/>
  <c r="I3" i="85"/>
  <c r="A18" i="85" s="1"/>
  <c r="D3" i="85"/>
  <c r="A1" i="85"/>
  <c r="L57" i="84"/>
  <c r="L56" i="84"/>
  <c r="K29" i="84"/>
  <c r="J29" i="84"/>
  <c r="K28" i="84"/>
  <c r="J28" i="84"/>
  <c r="I27" i="84"/>
  <c r="F27" i="84"/>
  <c r="E27" i="84"/>
  <c r="K26" i="84"/>
  <c r="J26" i="84"/>
  <c r="F26" i="84"/>
  <c r="E26" i="84"/>
  <c r="K25" i="84"/>
  <c r="J25" i="84"/>
  <c r="F25" i="84"/>
  <c r="E25" i="84"/>
  <c r="K24" i="84"/>
  <c r="J24" i="84"/>
  <c r="F24" i="84"/>
  <c r="E24" i="84"/>
  <c r="A24" i="84"/>
  <c r="I23" i="84"/>
  <c r="A23" i="84" s="1"/>
  <c r="D23" i="84"/>
  <c r="K22" i="84"/>
  <c r="J22" i="84"/>
  <c r="F22" i="84"/>
  <c r="E22" i="84"/>
  <c r="K21" i="84"/>
  <c r="J21" i="84"/>
  <c r="F21" i="84"/>
  <c r="E21" i="84"/>
  <c r="K20" i="84"/>
  <c r="J20" i="84"/>
  <c r="F20" i="84"/>
  <c r="E20" i="84"/>
  <c r="I19" i="84"/>
  <c r="A22" i="84" s="1"/>
  <c r="D19" i="84"/>
  <c r="K18" i="84"/>
  <c r="J18" i="84"/>
  <c r="F18" i="84"/>
  <c r="E18" i="84"/>
  <c r="K17" i="84"/>
  <c r="J17" i="84"/>
  <c r="F17" i="84"/>
  <c r="E17" i="84"/>
  <c r="K16" i="84"/>
  <c r="J16" i="84"/>
  <c r="F16" i="84"/>
  <c r="E16" i="84"/>
  <c r="I15" i="84"/>
  <c r="A21" i="84" s="1"/>
  <c r="F15" i="84"/>
  <c r="E15" i="84"/>
  <c r="K14" i="84"/>
  <c r="J14" i="84"/>
  <c r="D14" i="84"/>
  <c r="A14" i="84"/>
  <c r="K13" i="84"/>
  <c r="J13" i="84"/>
  <c r="F13" i="84"/>
  <c r="E13" i="84"/>
  <c r="A13" i="84"/>
  <c r="K12" i="84"/>
  <c r="J12" i="84"/>
  <c r="F12" i="84"/>
  <c r="E12" i="84"/>
  <c r="A12" i="84"/>
  <c r="I11" i="84"/>
  <c r="A20" i="84" s="1"/>
  <c r="F11" i="84"/>
  <c r="E11" i="84"/>
  <c r="A11" i="84"/>
  <c r="K10" i="84"/>
  <c r="J10" i="84"/>
  <c r="F10" i="84"/>
  <c r="E10" i="84"/>
  <c r="D10" i="84"/>
  <c r="K9" i="84"/>
  <c r="J9" i="84"/>
  <c r="D9" i="84"/>
  <c r="K8" i="84"/>
  <c r="J8" i="84"/>
  <c r="F8" i="84"/>
  <c r="E8" i="84"/>
  <c r="I7" i="84"/>
  <c r="A19" i="84" s="1"/>
  <c r="F7" i="84"/>
  <c r="E7" i="84"/>
  <c r="K6" i="84"/>
  <c r="J6" i="84"/>
  <c r="F6" i="84"/>
  <c r="E6" i="84"/>
  <c r="K5" i="84"/>
  <c r="J5" i="84"/>
  <c r="F5" i="84"/>
  <c r="E5" i="84"/>
  <c r="B5" i="84"/>
  <c r="K4" i="84"/>
  <c r="J4" i="84"/>
  <c r="F4" i="84"/>
  <c r="E4" i="84"/>
  <c r="B4" i="84"/>
  <c r="I3" i="84"/>
  <c r="A18" i="84" s="1"/>
  <c r="D3" i="84"/>
  <c r="A10" i="84" s="1"/>
  <c r="A1" i="84"/>
  <c r="L57" i="83"/>
  <c r="L56" i="83"/>
  <c r="K29" i="83"/>
  <c r="J29" i="83"/>
  <c r="K28" i="83"/>
  <c r="J28" i="83"/>
  <c r="I27" i="83"/>
  <c r="F27" i="83"/>
  <c r="E27" i="83"/>
  <c r="K26" i="83"/>
  <c r="J26" i="83"/>
  <c r="F26" i="83"/>
  <c r="E26" i="83"/>
  <c r="K25" i="83"/>
  <c r="J25" i="83"/>
  <c r="F25" i="83"/>
  <c r="E25" i="83"/>
  <c r="K24" i="83"/>
  <c r="J24" i="83"/>
  <c r="F24" i="83"/>
  <c r="E24" i="83"/>
  <c r="A24" i="83"/>
  <c r="I23" i="83"/>
  <c r="A23" i="83" s="1"/>
  <c r="D23" i="83"/>
  <c r="K22" i="83"/>
  <c r="J22" i="83"/>
  <c r="F22" i="83"/>
  <c r="E22" i="83"/>
  <c r="K21" i="83"/>
  <c r="J21" i="83"/>
  <c r="F21" i="83"/>
  <c r="E21" i="83"/>
  <c r="K20" i="83"/>
  <c r="J20" i="83"/>
  <c r="F20" i="83"/>
  <c r="E20" i="83"/>
  <c r="I19" i="83"/>
  <c r="A22" i="83" s="1"/>
  <c r="D19" i="83"/>
  <c r="K18" i="83"/>
  <c r="J18" i="83"/>
  <c r="F18" i="83"/>
  <c r="E18" i="83"/>
  <c r="K17" i="83"/>
  <c r="J17" i="83"/>
  <c r="F17" i="83"/>
  <c r="E17" i="83"/>
  <c r="K16" i="83"/>
  <c r="J16" i="83"/>
  <c r="F16" i="83"/>
  <c r="E16" i="83"/>
  <c r="I15" i="83"/>
  <c r="A21" i="83" s="1"/>
  <c r="F15" i="83"/>
  <c r="E15" i="83"/>
  <c r="K14" i="83"/>
  <c r="J14" i="83"/>
  <c r="D14" i="83"/>
  <c r="A14" i="83"/>
  <c r="K13" i="83"/>
  <c r="J13" i="83"/>
  <c r="F13" i="83"/>
  <c r="E13" i="83"/>
  <c r="A13" i="83"/>
  <c r="K12" i="83"/>
  <c r="J12" i="83"/>
  <c r="F12" i="83"/>
  <c r="E12" i="83"/>
  <c r="A12" i="83"/>
  <c r="I11" i="83"/>
  <c r="A20" i="83" s="1"/>
  <c r="F11" i="83"/>
  <c r="E11" i="83"/>
  <c r="A11" i="83"/>
  <c r="K10" i="83"/>
  <c r="J10" i="83"/>
  <c r="F10" i="83"/>
  <c r="E10" i="83"/>
  <c r="D10" i="83"/>
  <c r="K9" i="83"/>
  <c r="J9" i="83"/>
  <c r="D9" i="83"/>
  <c r="K8" i="83"/>
  <c r="J8" i="83"/>
  <c r="F8" i="83"/>
  <c r="E8" i="83"/>
  <c r="I7" i="83"/>
  <c r="A19" i="83" s="1"/>
  <c r="F7" i="83"/>
  <c r="E7" i="83"/>
  <c r="K6" i="83"/>
  <c r="J6" i="83"/>
  <c r="F6" i="83"/>
  <c r="E6" i="83"/>
  <c r="K5" i="83"/>
  <c r="J5" i="83"/>
  <c r="F5" i="83"/>
  <c r="E5" i="83"/>
  <c r="B5" i="83"/>
  <c r="K4" i="83"/>
  <c r="J4" i="83"/>
  <c r="F4" i="83"/>
  <c r="E4" i="83"/>
  <c r="B4" i="83"/>
  <c r="I3" i="83"/>
  <c r="A18" i="83" s="1"/>
  <c r="D3" i="83"/>
  <c r="A10" i="83" s="1"/>
  <c r="A1" i="83"/>
  <c r="L57" i="82"/>
  <c r="L56" i="82"/>
  <c r="K29" i="82"/>
  <c r="J29" i="82"/>
  <c r="K28" i="82"/>
  <c r="J28" i="82"/>
  <c r="I27" i="82"/>
  <c r="F27" i="82"/>
  <c r="E27" i="82"/>
  <c r="K26" i="82"/>
  <c r="J26" i="82"/>
  <c r="F26" i="82"/>
  <c r="E26" i="82"/>
  <c r="K25" i="82"/>
  <c r="J25" i="82"/>
  <c r="F25" i="82"/>
  <c r="E25" i="82"/>
  <c r="K24" i="82"/>
  <c r="J24" i="82"/>
  <c r="F24" i="82"/>
  <c r="E24" i="82"/>
  <c r="A24" i="82"/>
  <c r="I23" i="82"/>
  <c r="D23" i="82"/>
  <c r="A23" i="82"/>
  <c r="K22" i="82"/>
  <c r="J22" i="82"/>
  <c r="F22" i="82"/>
  <c r="E22" i="82"/>
  <c r="A22" i="82"/>
  <c r="K21" i="82"/>
  <c r="J21" i="82"/>
  <c r="F21" i="82"/>
  <c r="E21" i="82"/>
  <c r="A21" i="82"/>
  <c r="K20" i="82"/>
  <c r="J20" i="82"/>
  <c r="F20" i="82"/>
  <c r="E20" i="82"/>
  <c r="A20" i="82"/>
  <c r="I19" i="82"/>
  <c r="D19" i="82"/>
  <c r="K18" i="82"/>
  <c r="J18" i="82"/>
  <c r="F18" i="82"/>
  <c r="E18" i="82"/>
  <c r="K17" i="82"/>
  <c r="J17" i="82"/>
  <c r="F17" i="82"/>
  <c r="E17" i="82"/>
  <c r="K16" i="82"/>
  <c r="J16" i="82"/>
  <c r="F16" i="82"/>
  <c r="E16" i="82"/>
  <c r="I15" i="82"/>
  <c r="F15" i="82"/>
  <c r="E15" i="82"/>
  <c r="K14" i="82"/>
  <c r="J14" i="82"/>
  <c r="D14" i="82"/>
  <c r="A11" i="82" s="1"/>
  <c r="A14" i="82"/>
  <c r="K13" i="82"/>
  <c r="J13" i="82"/>
  <c r="F13" i="82"/>
  <c r="E13" i="82"/>
  <c r="A13" i="82"/>
  <c r="K12" i="82"/>
  <c r="J12" i="82"/>
  <c r="F12" i="82"/>
  <c r="E12" i="82"/>
  <c r="I11" i="82"/>
  <c r="F11" i="82"/>
  <c r="E11" i="82"/>
  <c r="K10" i="82"/>
  <c r="J10" i="82"/>
  <c r="F10" i="82"/>
  <c r="E10" i="82"/>
  <c r="D10" i="82"/>
  <c r="B5" i="82"/>
  <c r="K9" i="82"/>
  <c r="J9" i="82"/>
  <c r="D9" i="82"/>
  <c r="A12" i="82" s="1"/>
  <c r="K8" i="82"/>
  <c r="J8" i="82"/>
  <c r="F8" i="82"/>
  <c r="E8" i="82"/>
  <c r="I7" i="82"/>
  <c r="A19" i="82" s="1"/>
  <c r="F7" i="82"/>
  <c r="E7" i="82"/>
  <c r="K6" i="82"/>
  <c r="J6" i="82"/>
  <c r="F6" i="82"/>
  <c r="E6" i="82"/>
  <c r="K5" i="82"/>
  <c r="J5" i="82"/>
  <c r="F5" i="82"/>
  <c r="E5" i="82"/>
  <c r="K4" i="82"/>
  <c r="J4" i="82"/>
  <c r="F4" i="82"/>
  <c r="E4" i="82"/>
  <c r="B4" i="82"/>
  <c r="I3" i="82"/>
  <c r="A18" i="82" s="1"/>
  <c r="D3" i="82"/>
  <c r="A10" i="82" s="1"/>
  <c r="A1" i="82"/>
  <c r="L57" i="81"/>
  <c r="L56" i="81"/>
  <c r="K29" i="81"/>
  <c r="J29" i="81"/>
  <c r="K28" i="81"/>
  <c r="J28" i="81"/>
  <c r="I27" i="81"/>
  <c r="F27" i="81"/>
  <c r="E27" i="81"/>
  <c r="K26" i="81"/>
  <c r="J26" i="81"/>
  <c r="F26" i="81"/>
  <c r="E26" i="81"/>
  <c r="K25" i="81"/>
  <c r="J25" i="81"/>
  <c r="F25" i="81"/>
  <c r="E25" i="81"/>
  <c r="K24" i="81"/>
  <c r="J24" i="81"/>
  <c r="F24" i="81"/>
  <c r="E24" i="81"/>
  <c r="A24" i="81"/>
  <c r="I23" i="81"/>
  <c r="D23" i="81"/>
  <c r="A23" i="81"/>
  <c r="K22" i="81"/>
  <c r="J22" i="81"/>
  <c r="F22" i="81"/>
  <c r="E22" i="81"/>
  <c r="K21" i="81"/>
  <c r="J21" i="81"/>
  <c r="F21" i="81"/>
  <c r="E21" i="81"/>
  <c r="K20" i="81"/>
  <c r="J20" i="81"/>
  <c r="F20" i="81"/>
  <c r="E20" i="81"/>
  <c r="A20" i="81"/>
  <c r="I19" i="81"/>
  <c r="A22" i="81" s="1"/>
  <c r="D19" i="81"/>
  <c r="K18" i="81"/>
  <c r="J18" i="81"/>
  <c r="F18" i="81"/>
  <c r="E18" i="81"/>
  <c r="K17" i="81"/>
  <c r="J17" i="81"/>
  <c r="F17" i="81"/>
  <c r="E17" i="81"/>
  <c r="K16" i="81"/>
  <c r="J16" i="81"/>
  <c r="F16" i="81"/>
  <c r="E16" i="81"/>
  <c r="I15" i="81"/>
  <c r="A21" i="81" s="1"/>
  <c r="F15" i="81"/>
  <c r="E15" i="81"/>
  <c r="K14" i="81"/>
  <c r="J14" i="81"/>
  <c r="D14" i="81"/>
  <c r="A14" i="81"/>
  <c r="K13" i="81"/>
  <c r="J13" i="81"/>
  <c r="F13" i="81"/>
  <c r="E13" i="81"/>
  <c r="A13" i="81"/>
  <c r="K12" i="81"/>
  <c r="J12" i="81"/>
  <c r="F12" i="81"/>
  <c r="E12" i="81"/>
  <c r="B5" i="81"/>
  <c r="A12" i="81"/>
  <c r="I11" i="81"/>
  <c r="F11" i="81"/>
  <c r="E11" i="81"/>
  <c r="A11" i="81"/>
  <c r="K10" i="81"/>
  <c r="J10" i="81"/>
  <c r="F10" i="81"/>
  <c r="E10" i="81"/>
  <c r="D10" i="81"/>
  <c r="A10" i="81"/>
  <c r="K9" i="81"/>
  <c r="J9" i="81"/>
  <c r="D9" i="81"/>
  <c r="K8" i="81"/>
  <c r="J8" i="81"/>
  <c r="F8" i="81"/>
  <c r="E8" i="81"/>
  <c r="I7" i="81"/>
  <c r="A19" i="81" s="1"/>
  <c r="F7" i="81"/>
  <c r="E7" i="81"/>
  <c r="K6" i="81"/>
  <c r="J6" i="81"/>
  <c r="F6" i="81"/>
  <c r="E6" i="81"/>
  <c r="B6" i="81"/>
  <c r="K5" i="81"/>
  <c r="J5" i="81"/>
  <c r="F5" i="81"/>
  <c r="E5" i="81"/>
  <c r="K4" i="81"/>
  <c r="J4" i="81"/>
  <c r="F4" i="81"/>
  <c r="E4" i="81"/>
  <c r="B4" i="81"/>
  <c r="I3" i="81"/>
  <c r="A18" i="81" s="1"/>
  <c r="D3" i="81"/>
  <c r="A1" i="81"/>
  <c r="L57" i="80"/>
  <c r="L56" i="80"/>
  <c r="K29" i="80"/>
  <c r="J29" i="80"/>
  <c r="K28" i="80"/>
  <c r="J28" i="80"/>
  <c r="I27" i="80"/>
  <c r="F27" i="80"/>
  <c r="E27" i="80"/>
  <c r="K26" i="80"/>
  <c r="J26" i="80"/>
  <c r="F26" i="80"/>
  <c r="E26" i="80"/>
  <c r="K25" i="80"/>
  <c r="J25" i="80"/>
  <c r="F25" i="80"/>
  <c r="E25" i="80"/>
  <c r="K24" i="80"/>
  <c r="J24" i="80"/>
  <c r="F24" i="80"/>
  <c r="E24" i="80"/>
  <c r="A24" i="80"/>
  <c r="I23" i="80"/>
  <c r="D23" i="80"/>
  <c r="A23" i="80"/>
  <c r="K22" i="80"/>
  <c r="J22" i="80"/>
  <c r="F22" i="80"/>
  <c r="E22" i="80"/>
  <c r="A22" i="80"/>
  <c r="K21" i="80"/>
  <c r="J21" i="80"/>
  <c r="F21" i="80"/>
  <c r="E21" i="80"/>
  <c r="A21" i="80"/>
  <c r="K20" i="80"/>
  <c r="J20" i="80"/>
  <c r="F20" i="80"/>
  <c r="E20" i="80"/>
  <c r="A20" i="80"/>
  <c r="I19" i="80"/>
  <c r="D19" i="80"/>
  <c r="K18" i="80"/>
  <c r="J18" i="80"/>
  <c r="F18" i="80"/>
  <c r="E18" i="80"/>
  <c r="K17" i="80"/>
  <c r="J17" i="80"/>
  <c r="F17" i="80"/>
  <c r="E17" i="80"/>
  <c r="K16" i="80"/>
  <c r="J16" i="80"/>
  <c r="F16" i="80"/>
  <c r="E16" i="80"/>
  <c r="I15" i="80"/>
  <c r="F15" i="80"/>
  <c r="E15" i="80"/>
  <c r="K14" i="80"/>
  <c r="J14" i="80"/>
  <c r="D14" i="80"/>
  <c r="A14" i="80"/>
  <c r="K13" i="80"/>
  <c r="J13" i="80"/>
  <c r="F13" i="80"/>
  <c r="E13" i="80"/>
  <c r="A13" i="80"/>
  <c r="K12" i="80"/>
  <c r="J12" i="80"/>
  <c r="F12" i="80"/>
  <c r="E12" i="80"/>
  <c r="I11" i="80"/>
  <c r="F11" i="80"/>
  <c r="E11" i="80"/>
  <c r="A11" i="80"/>
  <c r="K10" i="80"/>
  <c r="J10" i="80"/>
  <c r="F10" i="80"/>
  <c r="E10" i="80"/>
  <c r="D10" i="80"/>
  <c r="B5" i="80"/>
  <c r="K9" i="80"/>
  <c r="J9" i="80"/>
  <c r="D9" i="80"/>
  <c r="A12" i="80" s="1"/>
  <c r="K8" i="80"/>
  <c r="J8" i="80"/>
  <c r="F8" i="80"/>
  <c r="E8" i="80"/>
  <c r="I7" i="80"/>
  <c r="A19" i="80" s="1"/>
  <c r="F7" i="80"/>
  <c r="E7" i="80"/>
  <c r="K6" i="80"/>
  <c r="J6" i="80"/>
  <c r="F6" i="80"/>
  <c r="E6" i="80"/>
  <c r="B6" i="80"/>
  <c r="K5" i="80"/>
  <c r="J5" i="80"/>
  <c r="F5" i="80"/>
  <c r="E5" i="80"/>
  <c r="K4" i="80"/>
  <c r="J4" i="80"/>
  <c r="F4" i="80"/>
  <c r="E4" i="80"/>
  <c r="B4" i="80"/>
  <c r="I3" i="80"/>
  <c r="A18" i="80" s="1"/>
  <c r="D3" i="80"/>
  <c r="A10" i="80" s="1"/>
  <c r="A1" i="80"/>
  <c r="L57" i="79"/>
  <c r="L56" i="79"/>
  <c r="K29" i="79"/>
  <c r="J29" i="79"/>
  <c r="K28" i="79"/>
  <c r="J28" i="79"/>
  <c r="I27" i="79"/>
  <c r="F27" i="79"/>
  <c r="E27" i="79"/>
  <c r="K26" i="79"/>
  <c r="J26" i="79"/>
  <c r="F26" i="79"/>
  <c r="E26" i="79"/>
  <c r="K25" i="79"/>
  <c r="J25" i="79"/>
  <c r="F25" i="79"/>
  <c r="E25" i="79"/>
  <c r="K24" i="79"/>
  <c r="J24" i="79"/>
  <c r="F24" i="79"/>
  <c r="E24" i="79"/>
  <c r="A24" i="79"/>
  <c r="I23" i="79"/>
  <c r="D23" i="79"/>
  <c r="A23" i="79"/>
  <c r="K22" i="79"/>
  <c r="J22" i="79"/>
  <c r="F22" i="79"/>
  <c r="E22" i="79"/>
  <c r="A22" i="79"/>
  <c r="K21" i="79"/>
  <c r="J21" i="79"/>
  <c r="F21" i="79"/>
  <c r="E21" i="79"/>
  <c r="A21" i="79"/>
  <c r="K20" i="79"/>
  <c r="J20" i="79"/>
  <c r="F20" i="79"/>
  <c r="E20" i="79"/>
  <c r="A20" i="79"/>
  <c r="I19" i="79"/>
  <c r="D19" i="79"/>
  <c r="K18" i="79"/>
  <c r="J18" i="79"/>
  <c r="F18" i="79"/>
  <c r="E18" i="79"/>
  <c r="K17" i="79"/>
  <c r="J17" i="79"/>
  <c r="F17" i="79"/>
  <c r="E17" i="79"/>
  <c r="K16" i="79"/>
  <c r="J16" i="79"/>
  <c r="F16" i="79"/>
  <c r="E16" i="79"/>
  <c r="I15" i="79"/>
  <c r="F15" i="79"/>
  <c r="E15" i="79"/>
  <c r="K14" i="79"/>
  <c r="J14" i="79"/>
  <c r="D14" i="79"/>
  <c r="A11" i="79" s="1"/>
  <c r="A14" i="79"/>
  <c r="K13" i="79"/>
  <c r="J13" i="79"/>
  <c r="F13" i="79"/>
  <c r="E13" i="79"/>
  <c r="A13" i="79"/>
  <c r="K12" i="79"/>
  <c r="J12" i="79"/>
  <c r="F12" i="79"/>
  <c r="E12" i="79"/>
  <c r="I11" i="79"/>
  <c r="F11" i="79"/>
  <c r="E11" i="79"/>
  <c r="K10" i="79"/>
  <c r="J10" i="79"/>
  <c r="F10" i="79"/>
  <c r="E10" i="79"/>
  <c r="D10" i="79"/>
  <c r="B5" i="79"/>
  <c r="K9" i="79"/>
  <c r="J9" i="79"/>
  <c r="D9" i="79"/>
  <c r="A12" i="79" s="1"/>
  <c r="K8" i="79"/>
  <c r="J8" i="79"/>
  <c r="F8" i="79"/>
  <c r="E8" i="79"/>
  <c r="I7" i="79"/>
  <c r="A19" i="79" s="1"/>
  <c r="F7" i="79"/>
  <c r="E7" i="79"/>
  <c r="K6" i="79"/>
  <c r="J6" i="79"/>
  <c r="F6" i="79"/>
  <c r="E6" i="79"/>
  <c r="K5" i="79"/>
  <c r="J5" i="79"/>
  <c r="F5" i="79"/>
  <c r="E5" i="79"/>
  <c r="K4" i="79"/>
  <c r="J4" i="79"/>
  <c r="F4" i="79"/>
  <c r="E4" i="79"/>
  <c r="B4" i="79"/>
  <c r="I3" i="79"/>
  <c r="A18" i="79" s="1"/>
  <c r="D3" i="79"/>
  <c r="A10" i="79" s="1"/>
  <c r="A1" i="79"/>
  <c r="L29" i="5"/>
  <c r="L28" i="5"/>
  <c r="L26" i="5"/>
  <c r="L25" i="5"/>
  <c r="L24" i="5"/>
  <c r="L22" i="5"/>
  <c r="L21" i="5"/>
  <c r="L20" i="5"/>
  <c r="L18" i="5"/>
  <c r="L17" i="5"/>
  <c r="L16" i="5"/>
  <c r="L14" i="5"/>
  <c r="L13" i="5"/>
  <c r="L12" i="5"/>
  <c r="L10" i="5"/>
  <c r="L9" i="5"/>
  <c r="L8" i="5"/>
  <c r="L6" i="5"/>
  <c r="L5" i="5"/>
  <c r="L4" i="5"/>
  <c r="D19" i="8"/>
  <c r="D18" i="8"/>
  <c r="D16" i="8"/>
  <c r="D15" i="8"/>
  <c r="D14" i="8"/>
  <c r="D13" i="8"/>
  <c r="B14" i="8"/>
  <c r="B15" i="8"/>
  <c r="B16" i="8"/>
  <c r="B17" i="8"/>
  <c r="B18" i="8"/>
  <c r="B19" i="8"/>
  <c r="B13" i="8"/>
  <c r="B6" i="5"/>
  <c r="B24" i="5"/>
  <c r="B23" i="5"/>
  <c r="B22" i="5"/>
  <c r="B21" i="5"/>
  <c r="B20" i="5"/>
  <c r="B19" i="5"/>
  <c r="B18" i="5"/>
  <c r="A24" i="5"/>
  <c r="A23" i="5"/>
  <c r="A22" i="5"/>
  <c r="A21" i="5"/>
  <c r="A20" i="5"/>
  <c r="A19" i="5"/>
  <c r="A18" i="5"/>
  <c r="B5" i="5"/>
  <c r="B4" i="5"/>
  <c r="I7" i="5"/>
  <c r="J8" i="5"/>
  <c r="K8" i="5"/>
  <c r="J9" i="5"/>
  <c r="K9" i="5"/>
  <c r="J10" i="5"/>
  <c r="K10" i="5"/>
  <c r="I11" i="5"/>
  <c r="J12" i="5"/>
  <c r="K12" i="5"/>
  <c r="J13" i="5"/>
  <c r="K13" i="5"/>
  <c r="J14" i="5"/>
  <c r="K14" i="5"/>
  <c r="I15" i="5"/>
  <c r="J16" i="5"/>
  <c r="K16" i="5"/>
  <c r="J17" i="5"/>
  <c r="K17" i="5"/>
  <c r="J18" i="5"/>
  <c r="K18" i="5"/>
  <c r="I19" i="5"/>
  <c r="J20" i="5"/>
  <c r="K20" i="5"/>
  <c r="J21" i="5"/>
  <c r="K21" i="5"/>
  <c r="J22" i="5"/>
  <c r="K22" i="5"/>
  <c r="I23" i="5"/>
  <c r="J24" i="5"/>
  <c r="K24" i="5"/>
  <c r="J25" i="5"/>
  <c r="K25" i="5"/>
  <c r="J26" i="5"/>
  <c r="K26" i="5"/>
  <c r="I27" i="5"/>
  <c r="J28" i="5"/>
  <c r="K28" i="5"/>
  <c r="J29" i="5"/>
  <c r="K29" i="5"/>
  <c r="J5" i="5"/>
  <c r="K5" i="5"/>
  <c r="J6" i="5"/>
  <c r="K6" i="5"/>
  <c r="K4" i="5"/>
  <c r="J4" i="5"/>
  <c r="I3" i="5"/>
  <c r="L57" i="5"/>
  <c r="L56" i="5"/>
  <c r="F12" i="77"/>
  <c r="G12" i="77"/>
  <c r="H12" i="77"/>
  <c r="I12" i="77"/>
  <c r="J12" i="77"/>
  <c r="K12" i="77"/>
  <c r="L12" i="77"/>
  <c r="M12" i="77"/>
  <c r="N12" i="77"/>
  <c r="O12" i="77"/>
  <c r="P12" i="77"/>
  <c r="Q12" i="77"/>
  <c r="R12" i="77"/>
  <c r="S12" i="77"/>
  <c r="T12" i="77"/>
  <c r="U12" i="77"/>
  <c r="V12" i="77"/>
  <c r="W12" i="77"/>
  <c r="X12" i="77"/>
  <c r="E12" i="77"/>
  <c r="D17" i="8" l="1"/>
  <c r="A18" i="8" l="1"/>
  <c r="A19" i="8"/>
  <c r="A17" i="8"/>
  <c r="A16" i="8"/>
  <c r="A15" i="8"/>
  <c r="A14" i="8"/>
  <c r="A13" i="8"/>
  <c r="G38" i="98"/>
  <c r="H38" i="98"/>
  <c r="I38" i="98"/>
  <c r="J38" i="98"/>
  <c r="K38" i="98"/>
  <c r="L38" i="98"/>
  <c r="M38" i="98"/>
  <c r="N38" i="98"/>
  <c r="O38" i="98"/>
  <c r="P38" i="98"/>
  <c r="Q38" i="98"/>
  <c r="R38" i="98"/>
  <c r="S38" i="98"/>
  <c r="T38" i="98"/>
  <c r="U38" i="98"/>
  <c r="V38" i="98"/>
  <c r="W38" i="98"/>
  <c r="X38" i="98"/>
  <c r="Y38" i="98"/>
  <c r="F38" i="98"/>
  <c r="Y34" i="98"/>
  <c r="X34" i="98"/>
  <c r="W34" i="98"/>
  <c r="V34" i="98"/>
  <c r="U34" i="98"/>
  <c r="T34" i="98"/>
  <c r="S34" i="98"/>
  <c r="R34" i="98"/>
  <c r="Q34" i="98"/>
  <c r="P34" i="98"/>
  <c r="O34" i="98"/>
  <c r="N34" i="98"/>
  <c r="M34" i="98"/>
  <c r="L34" i="98"/>
  <c r="K34" i="98"/>
  <c r="J34" i="98"/>
  <c r="I34" i="98"/>
  <c r="H34" i="98"/>
  <c r="G34" i="98"/>
  <c r="F34" i="98"/>
  <c r="G29" i="98"/>
  <c r="H29" i="98"/>
  <c r="I29" i="98"/>
  <c r="J29" i="98"/>
  <c r="K29" i="98"/>
  <c r="L29" i="98"/>
  <c r="M29" i="98"/>
  <c r="N29" i="98"/>
  <c r="O29" i="98"/>
  <c r="B22" i="87" s="1"/>
  <c r="P29" i="98"/>
  <c r="Q29" i="98"/>
  <c r="R29" i="98"/>
  <c r="S29" i="98"/>
  <c r="T29" i="98"/>
  <c r="U29" i="98"/>
  <c r="V29" i="98"/>
  <c r="W29" i="98"/>
  <c r="X29" i="98"/>
  <c r="Y29" i="98"/>
  <c r="G24" i="98"/>
  <c r="H24" i="98"/>
  <c r="I24" i="98"/>
  <c r="J24" i="98"/>
  <c r="K24" i="98"/>
  <c r="L24" i="98"/>
  <c r="M24" i="98"/>
  <c r="N24" i="98"/>
  <c r="O24" i="98"/>
  <c r="P24" i="98"/>
  <c r="Q24" i="98"/>
  <c r="R24" i="98"/>
  <c r="S24" i="98"/>
  <c r="T24" i="98"/>
  <c r="U24" i="98"/>
  <c r="V24" i="98"/>
  <c r="W24" i="98"/>
  <c r="X24" i="98"/>
  <c r="Y24" i="98"/>
  <c r="G19" i="98"/>
  <c r="H19" i="98"/>
  <c r="I19" i="98"/>
  <c r="J19" i="98"/>
  <c r="K19" i="98"/>
  <c r="L19" i="98"/>
  <c r="M19" i="98"/>
  <c r="N19" i="98"/>
  <c r="O19" i="98"/>
  <c r="P19" i="98"/>
  <c r="Q19" i="98"/>
  <c r="R19" i="98"/>
  <c r="S19" i="98"/>
  <c r="T19" i="98"/>
  <c r="U19" i="98"/>
  <c r="V19" i="98"/>
  <c r="W19" i="98"/>
  <c r="X19" i="98"/>
  <c r="Y19" i="98"/>
  <c r="G14" i="98"/>
  <c r="H14" i="98"/>
  <c r="I14" i="98"/>
  <c r="J14" i="98"/>
  <c r="K14" i="98"/>
  <c r="L14" i="98"/>
  <c r="M14" i="98"/>
  <c r="N14" i="98"/>
  <c r="O14" i="98"/>
  <c r="P14" i="98"/>
  <c r="Q14" i="98"/>
  <c r="R14" i="98"/>
  <c r="S14" i="98"/>
  <c r="T14" i="98"/>
  <c r="U14" i="98"/>
  <c r="V14" i="98"/>
  <c r="W14" i="98"/>
  <c r="X14" i="98"/>
  <c r="Y14" i="98"/>
  <c r="F29" i="98"/>
  <c r="F24" i="98"/>
  <c r="F19" i="98"/>
  <c r="F14" i="98"/>
  <c r="G9" i="98"/>
  <c r="H9" i="98"/>
  <c r="I9" i="98"/>
  <c r="J9" i="98"/>
  <c r="K9" i="98"/>
  <c r="L9" i="98"/>
  <c r="M9" i="98"/>
  <c r="N9" i="98"/>
  <c r="O9" i="98"/>
  <c r="P9" i="98"/>
  <c r="Q9" i="98"/>
  <c r="R9" i="98"/>
  <c r="S9" i="98"/>
  <c r="T9" i="98"/>
  <c r="U9" i="98"/>
  <c r="V9" i="98"/>
  <c r="W9" i="98"/>
  <c r="X9" i="98"/>
  <c r="Y9" i="98"/>
  <c r="F9" i="98"/>
  <c r="B6" i="87" l="1"/>
  <c r="T17" i="8"/>
  <c r="E2" i="98"/>
  <c r="E1" i="98"/>
  <c r="G17" i="2" l="1"/>
  <c r="H17" i="2"/>
  <c r="I17" i="2"/>
  <c r="J17" i="2"/>
  <c r="K17" i="2"/>
  <c r="L17" i="2"/>
  <c r="M17" i="2"/>
  <c r="N17" i="2"/>
  <c r="O17" i="2"/>
  <c r="P17" i="2"/>
  <c r="Q17" i="2"/>
  <c r="R17" i="2"/>
  <c r="S17" i="2"/>
  <c r="T17" i="2"/>
  <c r="U17" i="2"/>
  <c r="V17" i="2"/>
  <c r="W17" i="2"/>
  <c r="X17" i="2"/>
  <c r="Y17" i="2"/>
  <c r="G28" i="2"/>
  <c r="H28" i="2"/>
  <c r="I28" i="2"/>
  <c r="J28" i="2"/>
  <c r="K28" i="2"/>
  <c r="L28" i="2"/>
  <c r="M28" i="2"/>
  <c r="N28" i="2"/>
  <c r="O28" i="2"/>
  <c r="P28" i="2"/>
  <c r="Q28" i="2"/>
  <c r="R28" i="2"/>
  <c r="S28" i="2"/>
  <c r="T28" i="2"/>
  <c r="U28" i="2"/>
  <c r="V28" i="2"/>
  <c r="W28" i="2"/>
  <c r="X28" i="2"/>
  <c r="Y28" i="2"/>
  <c r="G34" i="2"/>
  <c r="H34" i="2"/>
  <c r="I34" i="2"/>
  <c r="J34" i="2"/>
  <c r="K34" i="2"/>
  <c r="L34" i="2"/>
  <c r="M34" i="2"/>
  <c r="N34" i="2"/>
  <c r="O34" i="2"/>
  <c r="P34" i="2"/>
  <c r="Q34" i="2"/>
  <c r="R34" i="2"/>
  <c r="S34" i="2"/>
  <c r="T34" i="2"/>
  <c r="U34" i="2"/>
  <c r="V34" i="2"/>
  <c r="W34" i="2"/>
  <c r="X34" i="2"/>
  <c r="Y34" i="2"/>
  <c r="G23" i="2"/>
  <c r="H23" i="2"/>
  <c r="I23" i="2"/>
  <c r="J23" i="2"/>
  <c r="K23" i="2"/>
  <c r="L23" i="2"/>
  <c r="M23" i="2"/>
  <c r="N23" i="2"/>
  <c r="O23" i="2"/>
  <c r="P23" i="2"/>
  <c r="Q23" i="2"/>
  <c r="R23" i="2"/>
  <c r="S23" i="2"/>
  <c r="T23" i="2"/>
  <c r="U23" i="2"/>
  <c r="V23" i="2"/>
  <c r="W23" i="2"/>
  <c r="X23" i="2"/>
  <c r="Y23" i="2"/>
  <c r="F28" i="2" l="1"/>
  <c r="Y1" i="77"/>
  <c r="C9" i="77"/>
  <c r="C10" i="77"/>
  <c r="C7" i="77"/>
  <c r="C8" i="77"/>
  <c r="C6" i="77"/>
  <c r="F34" i="2"/>
  <c r="F17" i="2"/>
  <c r="F23" i="2"/>
  <c r="P1" i="68" l="1"/>
  <c r="R1" i="98"/>
  <c r="F1" i="68"/>
  <c r="H1" i="98"/>
  <c r="O1" i="68"/>
  <c r="Q1" i="98"/>
  <c r="M1" i="68"/>
  <c r="O1" i="98"/>
  <c r="N1" i="68"/>
  <c r="P1" i="98"/>
  <c r="U1" i="68"/>
  <c r="W1" i="98"/>
  <c r="V1" i="68"/>
  <c r="X1" i="98"/>
  <c r="W1" i="68"/>
  <c r="Y1" i="98"/>
  <c r="K1" i="68"/>
  <c r="M1" i="98"/>
  <c r="T1" i="68"/>
  <c r="V1" i="98"/>
  <c r="L1" i="68"/>
  <c r="N1" i="98"/>
  <c r="J1" i="68"/>
  <c r="L1" i="98"/>
  <c r="S1" i="68"/>
  <c r="U1" i="98"/>
  <c r="G1" i="68"/>
  <c r="I1" i="98"/>
  <c r="I1" i="68"/>
  <c r="K1" i="98"/>
  <c r="R1" i="68"/>
  <c r="T1" i="98"/>
  <c r="E1" i="68"/>
  <c r="G1" i="98"/>
  <c r="H1" i="68"/>
  <c r="J1" i="98"/>
  <c r="Q1" i="68"/>
  <c r="S1" i="98"/>
  <c r="B248" i="69"/>
  <c r="B235" i="69"/>
  <c r="B222" i="69"/>
  <c r="B209" i="69"/>
  <c r="B196" i="69"/>
  <c r="B183" i="69"/>
  <c r="B170" i="69"/>
  <c r="B157" i="69"/>
  <c r="B144" i="69"/>
  <c r="B131" i="69"/>
  <c r="B118" i="69"/>
  <c r="B105" i="69"/>
  <c r="B92" i="69"/>
  <c r="B79" i="69"/>
  <c r="B66" i="69"/>
  <c r="B53" i="69"/>
  <c r="B40" i="69"/>
  <c r="B27" i="69"/>
  <c r="B14" i="69"/>
  <c r="AN1" i="8"/>
  <c r="AL1" i="8"/>
  <c r="AJ1" i="8"/>
  <c r="AH1" i="8"/>
  <c r="AF1" i="8"/>
  <c r="AD1" i="8"/>
  <c r="AB1" i="8"/>
  <c r="Z1" i="8"/>
  <c r="X1" i="8"/>
  <c r="V1" i="8"/>
  <c r="R1" i="8"/>
  <c r="P1" i="8"/>
  <c r="N1" i="8"/>
  <c r="L1" i="8"/>
  <c r="J1" i="8"/>
  <c r="H1" i="8"/>
  <c r="F1" i="8"/>
  <c r="D1" i="8"/>
  <c r="J1" i="2"/>
  <c r="N1" i="2"/>
  <c r="V1" i="2"/>
  <c r="I1" i="77"/>
  <c r="G1" i="2"/>
  <c r="K1" i="2"/>
  <c r="O1" i="2"/>
  <c r="S1" i="2"/>
  <c r="W1" i="2"/>
  <c r="R1" i="2"/>
  <c r="M1" i="77"/>
  <c r="H1" i="2"/>
  <c r="L1" i="2"/>
  <c r="P1" i="2"/>
  <c r="T1" i="2"/>
  <c r="X1" i="2"/>
  <c r="Q1" i="77"/>
  <c r="I1" i="2"/>
  <c r="M1" i="2"/>
  <c r="Q1" i="2"/>
  <c r="U1" i="2"/>
  <c r="Y1" i="2"/>
  <c r="F1" i="77"/>
  <c r="J1" i="77"/>
  <c r="N1" i="77"/>
  <c r="R1" i="77"/>
  <c r="V1" i="77"/>
  <c r="G1" i="77"/>
  <c r="K1" i="77"/>
  <c r="O1" i="77"/>
  <c r="S1" i="77"/>
  <c r="W1" i="77"/>
  <c r="U1" i="77"/>
  <c r="H1" i="77"/>
  <c r="L1" i="77"/>
  <c r="P1" i="77"/>
  <c r="T1" i="77"/>
  <c r="X1" i="77"/>
  <c r="F1" i="71"/>
  <c r="I1" i="71"/>
  <c r="M1" i="71"/>
  <c r="Q1" i="71"/>
  <c r="J1" i="71"/>
  <c r="N1" i="71"/>
  <c r="R1" i="71"/>
  <c r="V1" i="71"/>
  <c r="U1" i="71"/>
  <c r="G1" i="71"/>
  <c r="K1" i="71"/>
  <c r="O1" i="71"/>
  <c r="S1" i="71"/>
  <c r="W1" i="71"/>
  <c r="H1" i="71"/>
  <c r="L1" i="71"/>
  <c r="P1" i="71"/>
  <c r="T1" i="71"/>
  <c r="X1" i="71"/>
  <c r="D2" i="71"/>
  <c r="D1" i="71"/>
  <c r="G11" i="2" l="1"/>
  <c r="H11" i="2"/>
  <c r="I11" i="2"/>
  <c r="J11" i="2"/>
  <c r="K11" i="2"/>
  <c r="L11" i="2"/>
  <c r="M11" i="2"/>
  <c r="N11" i="2"/>
  <c r="O11" i="2"/>
  <c r="P11" i="2"/>
  <c r="Q11" i="2"/>
  <c r="R11" i="2"/>
  <c r="S11" i="2"/>
  <c r="T11" i="2"/>
  <c r="U11" i="2"/>
  <c r="V11" i="2"/>
  <c r="W11" i="2"/>
  <c r="X11" i="2"/>
  <c r="Y11" i="2"/>
  <c r="V9" i="77" l="1"/>
  <c r="U9" i="77"/>
  <c r="Q9" i="77"/>
  <c r="M9" i="77"/>
  <c r="I9" i="77"/>
  <c r="AN9" i="8"/>
  <c r="X10" i="77"/>
  <c r="AF9" i="8"/>
  <c r="T10" i="77"/>
  <c r="X9" i="8"/>
  <c r="P10" i="77"/>
  <c r="P9" i="8"/>
  <c r="L10" i="77"/>
  <c r="H9" i="8"/>
  <c r="H10" i="77"/>
  <c r="AL8" i="8"/>
  <c r="W7" i="77"/>
  <c r="AD8" i="8"/>
  <c r="S7" i="77"/>
  <c r="V8" i="8"/>
  <c r="O7" i="77"/>
  <c r="N8" i="8"/>
  <c r="K7" i="77"/>
  <c r="AJ7" i="8"/>
  <c r="V8" i="77"/>
  <c r="AB7" i="8"/>
  <c r="R8" i="77"/>
  <c r="T7" i="8"/>
  <c r="N8" i="77"/>
  <c r="U6" i="77"/>
  <c r="AH6" i="8"/>
  <c r="Q6" i="77"/>
  <c r="Z6" i="8"/>
  <c r="M6" i="77"/>
  <c r="R6" i="8"/>
  <c r="I6" i="77"/>
  <c r="J6" i="8"/>
  <c r="W9" i="77"/>
  <c r="X9" i="77"/>
  <c r="T9" i="77"/>
  <c r="P9" i="77"/>
  <c r="L9" i="77"/>
  <c r="H9" i="77"/>
  <c r="AL9" i="8"/>
  <c r="W10" i="77"/>
  <c r="AD9" i="8"/>
  <c r="S10" i="77"/>
  <c r="V9" i="8"/>
  <c r="O10" i="77"/>
  <c r="N9" i="8"/>
  <c r="K10" i="77"/>
  <c r="F9" i="8"/>
  <c r="G10" i="77"/>
  <c r="AJ8" i="8"/>
  <c r="V7" i="77"/>
  <c r="AB8" i="8"/>
  <c r="R7" i="77"/>
  <c r="T8" i="8"/>
  <c r="N7" i="77"/>
  <c r="L8" i="8"/>
  <c r="J7" i="77"/>
  <c r="AH7" i="8"/>
  <c r="U8" i="77"/>
  <c r="Z7" i="8"/>
  <c r="Q8" i="77"/>
  <c r="R7" i="8"/>
  <c r="M8" i="77"/>
  <c r="AN6" i="8"/>
  <c r="X6" i="77"/>
  <c r="AF6" i="8"/>
  <c r="T6" i="77"/>
  <c r="X6" i="8"/>
  <c r="P6" i="77"/>
  <c r="P6" i="8"/>
  <c r="L6" i="77"/>
  <c r="O9" i="77"/>
  <c r="K9" i="77"/>
  <c r="G9" i="77"/>
  <c r="AJ9" i="8"/>
  <c r="V10" i="77"/>
  <c r="AB9" i="8"/>
  <c r="R10" i="77"/>
  <c r="T9" i="8"/>
  <c r="N10" i="77"/>
  <c r="L9" i="8"/>
  <c r="J10" i="77"/>
  <c r="F10" i="77"/>
  <c r="D9" i="8"/>
  <c r="U7" i="77"/>
  <c r="AH8" i="8"/>
  <c r="Q7" i="77"/>
  <c r="Z8" i="8"/>
  <c r="M7" i="77"/>
  <c r="R8" i="8"/>
  <c r="J8" i="8"/>
  <c r="I7" i="77"/>
  <c r="AN7" i="8"/>
  <c r="X8" i="77"/>
  <c r="AF7" i="8"/>
  <c r="T8" i="77"/>
  <c r="X7" i="8"/>
  <c r="P8" i="77"/>
  <c r="AL6" i="8"/>
  <c r="W6" i="77"/>
  <c r="AD6" i="8"/>
  <c r="S6" i="77"/>
  <c r="V6" i="8"/>
  <c r="O6" i="77"/>
  <c r="N6" i="8"/>
  <c r="K6" i="77"/>
  <c r="S9" i="77"/>
  <c r="R9" i="77"/>
  <c r="N9" i="77"/>
  <c r="J9" i="77"/>
  <c r="F9" i="77"/>
  <c r="AH9" i="8"/>
  <c r="U10" i="77"/>
  <c r="Z9" i="8"/>
  <c r="Q10" i="77"/>
  <c r="R9" i="8"/>
  <c r="M10" i="77"/>
  <c r="J9" i="8"/>
  <c r="I10" i="77"/>
  <c r="AN8" i="8"/>
  <c r="X7" i="77"/>
  <c r="AF8" i="8"/>
  <c r="T7" i="77"/>
  <c r="X8" i="8"/>
  <c r="P7" i="77"/>
  <c r="P8" i="8"/>
  <c r="L7" i="77"/>
  <c r="AL7" i="8"/>
  <c r="W8" i="77"/>
  <c r="AD7" i="8"/>
  <c r="S8" i="77"/>
  <c r="V7" i="8"/>
  <c r="O8" i="77"/>
  <c r="AJ6" i="8"/>
  <c r="V6" i="77"/>
  <c r="AB6" i="8"/>
  <c r="R6" i="77"/>
  <c r="AB3" i="8" s="1"/>
  <c r="T6" i="8"/>
  <c r="N6" i="77"/>
  <c r="L6" i="8"/>
  <c r="J6" i="77"/>
  <c r="J8" i="77"/>
  <c r="L7" i="8"/>
  <c r="F8" i="77"/>
  <c r="D7" i="8"/>
  <c r="J7" i="8"/>
  <c r="I8" i="77"/>
  <c r="H7" i="8"/>
  <c r="H8" i="77"/>
  <c r="L8" i="77"/>
  <c r="P7" i="8"/>
  <c r="K8" i="77"/>
  <c r="N7" i="8"/>
  <c r="G8" i="77"/>
  <c r="F7" i="8"/>
  <c r="F8" i="8"/>
  <c r="G7" i="77"/>
  <c r="F7" i="77"/>
  <c r="D8" i="8"/>
  <c r="H8" i="8"/>
  <c r="H7" i="77"/>
  <c r="H6" i="77"/>
  <c r="H6" i="8"/>
  <c r="F6" i="8"/>
  <c r="G6" i="77"/>
  <c r="F6" i="77"/>
  <c r="F11" i="2"/>
  <c r="AJ3" i="8" l="1"/>
  <c r="D3" i="8"/>
  <c r="T3" i="8"/>
  <c r="J3" i="8"/>
  <c r="N3" i="8"/>
  <c r="P3" i="8"/>
  <c r="L3" i="8"/>
  <c r="D6" i="8"/>
  <c r="AD3" i="8"/>
  <c r="X3" i="8"/>
  <c r="AN3" i="8"/>
  <c r="L10" i="8"/>
  <c r="AB10" i="8"/>
  <c r="F10" i="8"/>
  <c r="V10" i="8"/>
  <c r="P10" i="8"/>
  <c r="AF10" i="8"/>
  <c r="AL10" i="8"/>
  <c r="R3" i="8"/>
  <c r="AH3" i="8"/>
  <c r="R10" i="8"/>
  <c r="AH10" i="8"/>
  <c r="V3" i="8"/>
  <c r="AL3" i="8"/>
  <c r="AF3" i="8"/>
  <c r="D10" i="8"/>
  <c r="T10" i="8"/>
  <c r="AD10" i="8"/>
  <c r="N10" i="8"/>
  <c r="H10" i="8"/>
  <c r="X10" i="8"/>
  <c r="AN10" i="8"/>
  <c r="Z3" i="8"/>
  <c r="J10" i="8"/>
  <c r="Z10" i="8"/>
  <c r="AJ10" i="8"/>
  <c r="F3" i="8"/>
  <c r="H3" i="8"/>
  <c r="D2" i="77"/>
  <c r="D1" i="77"/>
  <c r="E6" i="77" l="1"/>
  <c r="E9" i="77"/>
  <c r="D10" i="5"/>
  <c r="G13" i="5"/>
  <c r="G18" i="5"/>
  <c r="G17" i="5"/>
  <c r="G16" i="5"/>
  <c r="G15" i="5"/>
  <c r="A10" i="8"/>
  <c r="A9" i="8"/>
  <c r="A8" i="8"/>
  <c r="A7" i="8"/>
  <c r="A6" i="8"/>
  <c r="E5" i="5"/>
  <c r="F5" i="5"/>
  <c r="G5" i="5"/>
  <c r="E6" i="5"/>
  <c r="F6" i="5"/>
  <c r="G6" i="5"/>
  <c r="E7" i="5"/>
  <c r="F7" i="5"/>
  <c r="G7" i="5"/>
  <c r="E8" i="5"/>
  <c r="F8" i="5"/>
  <c r="G8" i="5"/>
  <c r="D14" i="5"/>
  <c r="A11" i="5" s="1"/>
  <c r="E15" i="5"/>
  <c r="F15" i="5"/>
  <c r="E16" i="5"/>
  <c r="F16" i="5"/>
  <c r="E17" i="5"/>
  <c r="F17" i="5"/>
  <c r="E18" i="5"/>
  <c r="F18" i="5"/>
  <c r="D9" i="5"/>
  <c r="A12" i="5" s="1"/>
  <c r="E10" i="5"/>
  <c r="F10" i="5"/>
  <c r="G10" i="5"/>
  <c r="E11" i="5"/>
  <c r="F11" i="5"/>
  <c r="G11" i="5"/>
  <c r="E12" i="5"/>
  <c r="F12" i="5"/>
  <c r="G12" i="5"/>
  <c r="E13" i="5"/>
  <c r="F13" i="5"/>
  <c r="D23" i="5"/>
  <c r="A13" i="5" s="1"/>
  <c r="E24" i="5"/>
  <c r="F24" i="5"/>
  <c r="G24" i="5"/>
  <c r="E25" i="5"/>
  <c r="F25" i="5"/>
  <c r="G25" i="5"/>
  <c r="E26" i="5"/>
  <c r="F26" i="5"/>
  <c r="G26" i="5"/>
  <c r="E27" i="5"/>
  <c r="F27" i="5"/>
  <c r="G27" i="5"/>
  <c r="D19" i="5"/>
  <c r="A14" i="5" s="1"/>
  <c r="E20" i="5"/>
  <c r="F20" i="5"/>
  <c r="G20" i="5"/>
  <c r="E21" i="5"/>
  <c r="F21" i="5"/>
  <c r="G21" i="5"/>
  <c r="E22" i="5"/>
  <c r="F22" i="5"/>
  <c r="G22" i="5"/>
  <c r="G68" i="5"/>
  <c r="G69" i="5"/>
  <c r="G4" i="5"/>
  <c r="F4" i="5"/>
  <c r="E4" i="5"/>
  <c r="D3" i="5"/>
  <c r="A10" i="5" s="1"/>
  <c r="B14" i="5"/>
  <c r="B10" i="8" s="1"/>
  <c r="A1" i="5"/>
  <c r="E2" i="2"/>
  <c r="E1" i="2"/>
  <c r="F1" i="2" l="1"/>
  <c r="F1" i="98"/>
  <c r="E1" i="71"/>
  <c r="E1" i="77"/>
  <c r="B13" i="5"/>
  <c r="B9" i="8" s="1"/>
  <c r="E10" i="77"/>
  <c r="B12" i="5"/>
  <c r="B8" i="8" s="1"/>
  <c r="E7" i="77"/>
  <c r="B11" i="5"/>
  <c r="B7" i="8" s="1"/>
  <c r="E8" i="77"/>
  <c r="B10" i="5"/>
  <c r="B6" i="8" s="1"/>
  <c r="D1" i="68"/>
  <c r="B1" i="69"/>
  <c r="B1" i="8"/>
  <c r="B3" i="8" l="1"/>
</calcChain>
</file>

<file path=xl/sharedStrings.xml><?xml version="1.0" encoding="utf-8"?>
<sst xmlns="http://schemas.openxmlformats.org/spreadsheetml/2006/main" count="1104" uniqueCount="152">
  <si>
    <t>Pack</t>
  </si>
  <si>
    <t>Den</t>
  </si>
  <si>
    <r>
      <t xml:space="preserve">   Enter </t>
    </r>
    <r>
      <rPr>
        <b/>
        <sz val="10"/>
        <rFont val="Arial"/>
        <family val="2"/>
      </rPr>
      <t>A</t>
    </r>
    <r>
      <rPr>
        <sz val="10"/>
        <rFont val="Arial"/>
        <family val="2"/>
      </rPr>
      <t xml:space="preserve"> for achievement credit</t>
    </r>
  </si>
  <si>
    <t>First, please enter your Pack Number in the box:</t>
  </si>
  <si>
    <t>Next, please enter your Den number in this box:</t>
  </si>
  <si>
    <t>How to enter Scout Names in the spreadsheet:</t>
  </si>
  <si>
    <t>How to enter credit on the Achievements page:</t>
  </si>
  <si>
    <t>How to enter credit on the Electives page:</t>
  </si>
  <si>
    <t>What's the purpose of the Summary page?</t>
  </si>
  <si>
    <r>
      <t>Instructions and FAQs</t>
    </r>
    <r>
      <rPr>
        <b/>
        <sz val="10"/>
        <rFont val="Arial"/>
        <family val="2"/>
      </rPr>
      <t>:</t>
    </r>
  </si>
  <si>
    <t>What's the purpose of the individual scout pages?</t>
  </si>
  <si>
    <t>What's the password?</t>
  </si>
  <si>
    <t>Awards</t>
  </si>
  <si>
    <t>Achievements Summary</t>
  </si>
  <si>
    <t>What about sharing and editing this sheet?</t>
  </si>
  <si>
    <t>1.  You have my permission to share this spreadsheet, absolutely free of charge, to any scouter anywhere.</t>
  </si>
  <si>
    <t>3.  You have my permission to modify this sheet in any way to suit your own needs, however, if you do, please don't post your modified version anywhere on the internet.</t>
  </si>
  <si>
    <t>4.  You have my permission to e-mail me with suggestions for improvements you'd like to see, but please don't be offended if I don't use your suggestions.</t>
  </si>
  <si>
    <t>Earned</t>
  </si>
  <si>
    <t>Awarded</t>
  </si>
  <si>
    <t>How can you contact me?</t>
  </si>
  <si>
    <t>Version History</t>
  </si>
  <si>
    <t>Summary
Page</t>
  </si>
  <si>
    <t>Tiger Rank</t>
  </si>
  <si>
    <t xml:space="preserve">     The Trax Website:  </t>
  </si>
  <si>
    <t>http://trax.boy-scouts.net</t>
  </si>
  <si>
    <t>Primary Adult</t>
  </si>
  <si>
    <t>Second Adult</t>
  </si>
  <si>
    <t xml:space="preserve">Relationship: </t>
  </si>
  <si>
    <t xml:space="preserve">Name: </t>
  </si>
  <si>
    <t xml:space="preserve">Address: </t>
  </si>
  <si>
    <t xml:space="preserve">City, State  ZIP: </t>
  </si>
  <si>
    <t xml:space="preserve">Home Phone: </t>
  </si>
  <si>
    <t xml:space="preserve">Work Phone: </t>
  </si>
  <si>
    <t xml:space="preserve">Cell Phone: </t>
  </si>
  <si>
    <t xml:space="preserve">Home e-mail: </t>
  </si>
  <si>
    <t xml:space="preserve">Work e-mail: </t>
  </si>
  <si>
    <t>The Parent Contact Info page is simply there to give you a place to collect parent info for your scouts.  Use it or not.  It will have no effect on the rest of the sheet.  This is just there as a tool for you.</t>
  </si>
  <si>
    <t>Attendance    Attendance    Attendance    Attendance    Attendance    Attendance    Attendance    Attendance    Attendance    Attendance    Attendance    Attendance    Attendance    Attendance    Attendance    Attendance    Attendance</t>
  </si>
  <si>
    <t>Attendance</t>
  </si>
  <si>
    <t>Date</t>
  </si>
  <si>
    <t>Event Attended (Den Meeting, Field Trip, Day Camp, etc)</t>
  </si>
  <si>
    <t>The Parent Contact Info page:</t>
  </si>
  <si>
    <t>The Attendance page:</t>
  </si>
  <si>
    <t>The Attendance page is used to help you keep track of who was present at various events, such as Den Meetings, Den Outings, Pack Meetings, Campouts, etc.</t>
  </si>
  <si>
    <t xml:space="preserve">Scout's Full Name: </t>
  </si>
  <si>
    <t xml:space="preserve">Birthday: </t>
  </si>
  <si>
    <t>Key</t>
  </si>
  <si>
    <r>
      <t>C</t>
    </r>
    <r>
      <rPr>
        <sz val="10"/>
        <rFont val="Arial"/>
        <family val="2"/>
      </rPr>
      <t xml:space="preserve"> = Complete</t>
    </r>
  </si>
  <si>
    <r>
      <t>A</t>
    </r>
    <r>
      <rPr>
        <sz val="10"/>
        <rFont val="Arial"/>
        <family val="2"/>
      </rPr>
      <t xml:space="preserve"> = Achievement Item Completed</t>
    </r>
  </si>
  <si>
    <t>Recharter    Recharter    Recharter</t>
  </si>
  <si>
    <t xml:space="preserve">Pack: </t>
  </si>
  <si>
    <t xml:space="preserve">Den: </t>
  </si>
  <si>
    <r>
      <t xml:space="preserve">Enter a </t>
    </r>
    <r>
      <rPr>
        <b/>
        <sz val="10"/>
        <rFont val="Arial"/>
        <family val="2"/>
      </rPr>
      <t>P</t>
    </r>
    <r>
      <rPr>
        <sz val="10"/>
        <rFont val="Arial"/>
        <family val="2"/>
      </rPr>
      <t xml:space="preserve"> to indicate Paid</t>
    </r>
  </si>
  <si>
    <t>National Dues</t>
  </si>
  <si>
    <t>Boy's Life</t>
  </si>
  <si>
    <t>Pack Dues</t>
  </si>
  <si>
    <t>Insurance</t>
  </si>
  <si>
    <t xml:space="preserve">Enter amount for National Dues: </t>
  </si>
  <si>
    <t xml:space="preserve">Enter amount for Boy's Life: </t>
  </si>
  <si>
    <t xml:space="preserve">Enter amount for Pack Dues: </t>
  </si>
  <si>
    <t xml:space="preserve">Enter amount for Insurance: </t>
  </si>
  <si>
    <t>Troubleshooting &amp; Frequently Asked Questions</t>
  </si>
  <si>
    <t>First, most issues can be solved by carefully reading these instructions.  I encourage you to re-read this entire page before you do anything else.  If that doesn't help, then the home site has a troubleshooting and FAQ page:</t>
  </si>
  <si>
    <t>http://trax.boy-scouts.net/faq.htm</t>
  </si>
  <si>
    <r>
      <t>2.  You have my permission to post this spreadsheet on any server willing to host it.  I will, however, ask that if you DO post this spreadsheet on a server somewhere, that you occasionally check back to the home site to make sure you have the latest version available.</t>
    </r>
    <r>
      <rPr>
        <u/>
        <sz val="10"/>
        <rFont val="Arial"/>
        <family val="2"/>
      </rPr>
      <t/>
    </r>
  </si>
  <si>
    <t>Status: (#)Percent or (C)omplete</t>
  </si>
  <si>
    <t>Achievements</t>
  </si>
  <si>
    <t>(do all)</t>
  </si>
  <si>
    <t>Achievements Earned</t>
  </si>
  <si>
    <t>Huge amounts of thanks to Frank Steele for creating these sheets originally.  He has since moved on from Scouting, as has Audra Edmunds who took over after Mr. Steele stepped down.  Thank you both for your hard work over the years.</t>
  </si>
  <si>
    <t>trax@oradat.com</t>
  </si>
  <si>
    <t xml:space="preserve">If neither of these has helped, then please e-mail me and ask.  However, I ask that you please exhaust the above resources before you e-mail me.  I receive tons of email a day and if everyone asks a question that has been answered either here or in the FAQ, then unique questions could get lost in the noise.  Please read before you e-mail me. </t>
  </si>
  <si>
    <t>1a</t>
  </si>
  <si>
    <t>1b</t>
  </si>
  <si>
    <t>1c</t>
  </si>
  <si>
    <r>
      <t xml:space="preserve">   Enter </t>
    </r>
    <r>
      <rPr>
        <b/>
        <sz val="10"/>
        <rFont val="Arial"/>
        <family val="2"/>
      </rPr>
      <t>A</t>
    </r>
    <r>
      <rPr>
        <sz val="10"/>
        <rFont val="Arial"/>
        <family val="2"/>
      </rPr>
      <t xml:space="preserve"> to indicate Attendance at the Event.</t>
    </r>
  </si>
  <si>
    <t>1d</t>
  </si>
  <si>
    <t>1e</t>
  </si>
  <si>
    <r>
      <t xml:space="preserve">   Enter </t>
    </r>
    <r>
      <rPr>
        <b/>
        <sz val="10"/>
        <rFont val="Arial"/>
        <family val="2"/>
      </rPr>
      <t>C</t>
    </r>
    <r>
      <rPr>
        <sz val="10"/>
        <rFont val="Arial"/>
        <family val="2"/>
      </rPr>
      <t xml:space="preserve"> for credit</t>
    </r>
  </si>
  <si>
    <t>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    Parent Information</t>
  </si>
  <si>
    <t>Thanks</t>
  </si>
  <si>
    <r>
      <t xml:space="preserve">First, I wouldn't recommend unprotecting the spreadsheet.  It has been locked for your protection.  Basically, it has been locked to keep you from messing up the formulas.  It's designed as such that if you are getting a message telling you that a cell is protected, then you are trying to type in the wrong box.  But if you must know, the password is:  </t>
    </r>
    <r>
      <rPr>
        <b/>
        <sz val="10"/>
        <rFont val="Arial"/>
        <family val="2"/>
      </rPr>
      <t>lion</t>
    </r>
    <r>
      <rPr>
        <sz val="10"/>
        <rFont val="Arial"/>
        <family val="2"/>
      </rPr>
      <t xml:space="preserve"> (if you're using OpenOffice Calc, the sheet is locked, but there is no password).</t>
    </r>
  </si>
  <si>
    <t>Lion's Honor</t>
  </si>
  <si>
    <t>Fun on the Run!</t>
  </si>
  <si>
    <t>Animal Kingdom</t>
  </si>
  <si>
    <t>Mountain Lion</t>
  </si>
  <si>
    <t>King of the Jungle</t>
  </si>
  <si>
    <t>Show Cub Scout Sign.  Explain</t>
  </si>
  <si>
    <t>Repeat Cub Scout motto.  Explain</t>
  </si>
  <si>
    <t>Show Cub Scout Salute.  Explain</t>
  </si>
  <si>
    <t>Play a game with your den</t>
  </si>
  <si>
    <t>Participate in an outing</t>
  </si>
  <si>
    <t>Make a nutritious snack for your den</t>
  </si>
  <si>
    <t>Understand importance of rest</t>
  </si>
  <si>
    <t>Demonstrate 3 exercises to do daily</t>
  </si>
  <si>
    <t>Participate as a den in Jungle Field Day</t>
  </si>
  <si>
    <t>Learn role of community servant</t>
  </si>
  <si>
    <t>Demonstrate what to do in emergency</t>
  </si>
  <si>
    <t>Choose two energy savings projects</t>
  </si>
  <si>
    <t>Participate in Lion den service project</t>
  </si>
  <si>
    <t>Gather items for outdoor adventure</t>
  </si>
  <si>
    <t>Understand the buddy system</t>
  </si>
  <si>
    <r>
      <t xml:space="preserve">Learn what </t>
    </r>
    <r>
      <rPr>
        <b/>
        <sz val="10"/>
        <rFont val="Arial"/>
        <family val="2"/>
      </rPr>
      <t>SAW</t>
    </r>
    <r>
      <rPr>
        <sz val="10"/>
        <rFont val="Arial"/>
        <family val="2"/>
      </rPr>
      <t xml:space="preserve"> means</t>
    </r>
  </si>
  <si>
    <t>Demonstrate respect for nature and animals</t>
  </si>
  <si>
    <t>Participate in flag ceremony</t>
  </si>
  <si>
    <t>Explain what it means to be good citizen</t>
  </si>
  <si>
    <t>Explain what it means to be leader</t>
  </si>
  <si>
    <t>Lion   Lion   Lion   Lion</t>
  </si>
  <si>
    <t>Lion Badge</t>
  </si>
  <si>
    <r>
      <t>#</t>
    </r>
    <r>
      <rPr>
        <sz val="10"/>
        <rFont val="Arial"/>
        <family val="2"/>
      </rPr>
      <t xml:space="preserve"> = Percent Complete</t>
    </r>
  </si>
  <si>
    <t xml:space="preserve"> </t>
  </si>
  <si>
    <t>Build it Up, Knock it Down</t>
  </si>
  <si>
    <t>Discuss things built/knocked down</t>
  </si>
  <si>
    <t>Discuss emotional building/knocking</t>
  </si>
  <si>
    <t>Build structures</t>
  </si>
  <si>
    <t>Gizmos and Gadgets</t>
  </si>
  <si>
    <t>Explore motion</t>
  </si>
  <si>
    <t>Explore force</t>
  </si>
  <si>
    <t>Create useful object</t>
  </si>
  <si>
    <t>I'll Do It Myself</t>
  </si>
  <si>
    <t>Make a "Lion Bag" for personal gear</t>
  </si>
  <si>
    <t>Make personal care checklist</t>
  </si>
  <si>
    <t>Practice tying shoelaces</t>
  </si>
  <si>
    <t>On Your Mark</t>
  </si>
  <si>
    <t>Play a game with den</t>
  </si>
  <si>
    <t>Do an obstacle course relay</t>
  </si>
  <si>
    <t>Run a box derby race</t>
  </si>
  <si>
    <t>Pick My Path</t>
  </si>
  <si>
    <t>Explain choices have consequences</t>
  </si>
  <si>
    <t>Perform a Good Turn</t>
  </si>
  <si>
    <t>Teach a game to another person</t>
  </si>
  <si>
    <t>Ready, Set, Grow</t>
  </si>
  <si>
    <t>Rumble in the Jungle</t>
  </si>
  <si>
    <t>Demonstrate ways and skills to garden</t>
  </si>
  <si>
    <t>Learn about food sources</t>
  </si>
  <si>
    <t>Plant small container garden</t>
  </si>
  <si>
    <t>Play game with rules</t>
  </si>
  <si>
    <t>Play as jungle animal with den</t>
  </si>
  <si>
    <t xml:space="preserve">Lion Electives   Lion Electives   Lion Electives   Lion Electives   Lion Electives   Lion Electives   </t>
  </si>
  <si>
    <t>Lion Achievements   Lion Achievements   Lion Achievements   Lion Achievements</t>
  </si>
  <si>
    <t>Electives</t>
  </si>
  <si>
    <t>Complete booklet exercises</t>
  </si>
  <si>
    <t>Electives Earned</t>
  </si>
  <si>
    <t>TigerTrax 1.0</t>
  </si>
  <si>
    <t>- Initial release of the software package after program went public</t>
  </si>
  <si>
    <t>Double-Click on the Tabs at the bottom of the page that say "Scout 1", "Scout 2", etc.  That will hightlight the text.  Simply type the scout's name on the tab.  That will cause the name to proliferate thoughout the spreadsheet.  If you're using OpenOffice Calc, you'll need to unprotect the sheet, right-click on the tab, choose rename and change the name, then re-protect the sheet.</t>
  </si>
  <si>
    <r>
      <t xml:space="preserve">To enter credit on the Achievement page, enter an </t>
    </r>
    <r>
      <rPr>
        <b/>
        <sz val="10"/>
        <rFont val="Arial"/>
        <family val="2"/>
      </rPr>
      <t>A</t>
    </r>
    <r>
      <rPr>
        <sz val="10"/>
        <rFont val="Arial"/>
        <family val="2"/>
      </rPr>
      <t xml:space="preserve"> as a scout completes each requirement.</t>
    </r>
  </si>
  <si>
    <t>The summary page is for keeping track, at a glance, of where you are awards-wise.  You can see what the scouts have earned and what you have already awarded them.  If you enter dates, you can see when you gave them that award.  That also means you can see what awards you still owe them.</t>
  </si>
  <si>
    <r>
      <t xml:space="preserve">To enter credit on the Elective page, enter an </t>
    </r>
    <r>
      <rPr>
        <b/>
        <sz val="10"/>
        <rFont val="Arial"/>
        <family val="2"/>
      </rPr>
      <t>E</t>
    </r>
    <r>
      <rPr>
        <sz val="10"/>
        <rFont val="Arial"/>
        <family val="2"/>
      </rPr>
      <t xml:space="preserve"> as a scout completes each requirement.</t>
    </r>
  </si>
  <si>
    <t xml:space="preserve">You will never enter any information on the individual scout pages.  Those pages are for you to occasionally print out and hand to the parents.  You can use them to let a parent know what their son has and has not completed.  You can also use that page to make homework assignments for scouts that are behind the other scouts in the den.  </t>
  </si>
  <si>
    <t>If you want to email the page to parents, Excel has a built in PDF export --  File &gt; Export &gt;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</si>
</sst>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yy;@"/>
    <numFmt numFmtId="165" formatCode="m/d/yy;@"/>
    <numFmt numFmtId="166" formatCode="mm/dd/yy;@"/>
    <numFmt numFmtId="167" formatCode="&quot;$&quot;#,##0.00"/>
  </numFmts>
  <fonts count="35">
    <font>
      <sz val="10"/>
      <name val="Arial"/>
    </font>
    <font>
      <sz val="10"/>
      <name val="Arial"/>
      <family val="2"/>
    </font>
    <font>
      <sz val="8"/>
      <name val="Arial"/>
      <family val="2"/>
    </font>
    <font>
      <b/>
      <sz val="10"/>
      <name val="Arial"/>
      <family val="2"/>
    </font>
    <font>
      <sz val="10"/>
      <name val="Arial"/>
      <family val="2"/>
    </font>
    <font>
      <b/>
      <sz val="12"/>
      <name val="Arial"/>
      <family val="2"/>
    </font>
    <font>
      <sz val="10"/>
      <name val="Geneva"/>
      <family val="2"/>
    </font>
    <font>
      <b/>
      <sz val="11"/>
      <name val="Arial"/>
      <family val="2"/>
    </font>
    <font>
      <b/>
      <sz val="8"/>
      <name val="Arial"/>
      <family val="2"/>
    </font>
    <font>
      <sz val="8"/>
      <name val="Arial"/>
      <family val="2"/>
    </font>
    <font>
      <b/>
      <u/>
      <sz val="10"/>
      <name val="Arial"/>
      <family val="2"/>
    </font>
    <font>
      <sz val="9"/>
      <name val="Arial"/>
      <family val="2"/>
    </font>
    <font>
      <b/>
      <sz val="16"/>
      <name val="Arial"/>
      <family val="2"/>
    </font>
    <font>
      <b/>
      <sz val="14"/>
      <name val="Arial"/>
      <family val="2"/>
    </font>
    <font>
      <u/>
      <sz val="10"/>
      <name val="Arial"/>
      <family val="2"/>
    </font>
    <font>
      <u/>
      <sz val="10"/>
      <color indexed="12"/>
      <name val="Arial"/>
      <family val="2"/>
    </font>
    <font>
      <sz val="10"/>
      <name val="Arial Narrow"/>
      <family val="2"/>
    </font>
    <font>
      <b/>
      <sz val="10"/>
      <name val="Arial Narrow"/>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name val="Arial"/>
      <family val="2"/>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theme="0" tint="-0.249977111117893"/>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16" borderId="1" applyNumberFormat="0" applyAlignment="0" applyProtection="0"/>
    <xf numFmtId="0" fontId="22" fillId="17" borderId="2" applyNumberFormat="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1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7" borderId="0" applyNumberFormat="0" applyBorder="0" applyAlignment="0" applyProtection="0"/>
    <xf numFmtId="0" fontId="1" fillId="4" borderId="7" applyNumberFormat="0" applyFont="0" applyAlignment="0" applyProtection="0"/>
    <xf numFmtId="0" fontId="31" fillId="16"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29" fillId="0" borderId="0" applyNumberFormat="0" applyFill="0" applyBorder="0" applyAlignment="0" applyProtection="0"/>
  </cellStyleXfs>
  <cellXfs count="238">
    <xf numFmtId="0" fontId="0" fillId="0" borderId="0" xfId="0"/>
    <xf numFmtId="0" fontId="3" fillId="0" borderId="0" xfId="0" applyFont="1"/>
    <xf numFmtId="0" fontId="0" fillId="0" borderId="0" xfId="0" applyBorder="1"/>
    <xf numFmtId="0" fontId="0" fillId="0" borderId="10" xfId="0" applyBorder="1" applyAlignment="1" applyProtection="1">
      <alignment horizontal="center" vertical="center"/>
      <protection locked="0"/>
    </xf>
    <xf numFmtId="0" fontId="5" fillId="0" borderId="11" xfId="0" applyFont="1" applyBorder="1" applyAlignment="1" applyProtection="1"/>
    <xf numFmtId="0" fontId="7" fillId="0" borderId="12" xfId="0" applyFont="1" applyBorder="1" applyAlignment="1" applyProtection="1">
      <alignment horizontal="right"/>
    </xf>
    <xf numFmtId="0" fontId="7" fillId="0" borderId="13" xfId="0" applyFont="1" applyBorder="1" applyAlignment="1" applyProtection="1">
      <alignment horizontal="left"/>
    </xf>
    <xf numFmtId="0" fontId="0" fillId="0" borderId="14" xfId="0" applyBorder="1" applyProtection="1"/>
    <xf numFmtId="0" fontId="3" fillId="0" borderId="0" xfId="0" applyFont="1" applyBorder="1" applyAlignment="1" applyProtection="1">
      <alignment horizontal="right"/>
    </xf>
    <xf numFmtId="0" fontId="3" fillId="0" borderId="15" xfId="0" applyFont="1" applyBorder="1" applyAlignment="1" applyProtection="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Protection="1"/>
    <xf numFmtId="0" fontId="0" fillId="0" borderId="0" xfId="0" applyAlignment="1">
      <alignment horizontal="center"/>
    </xf>
    <xf numFmtId="0" fontId="0" fillId="0" borderId="0" xfId="0" applyBorder="1" applyAlignment="1">
      <alignment horizontal="center"/>
    </xf>
    <xf numFmtId="0" fontId="0" fillId="0" borderId="10" xfId="0" applyBorder="1" applyAlignment="1">
      <alignment horizontal="center"/>
    </xf>
    <xf numFmtId="0" fontId="12" fillId="18" borderId="0" xfId="0" applyFont="1" applyFill="1"/>
    <xf numFmtId="0" fontId="6" fillId="0" borderId="16" xfId="0" applyFont="1" applyBorder="1" applyAlignment="1">
      <alignment horizontal="right"/>
    </xf>
    <xf numFmtId="0" fontId="4" fillId="0" borderId="17" xfId="0" applyFont="1" applyBorder="1" applyAlignment="1">
      <alignment horizontal="left"/>
    </xf>
    <xf numFmtId="0" fontId="4" fillId="0" borderId="16" xfId="0" applyFont="1" applyBorder="1" applyAlignment="1">
      <alignment horizontal="left"/>
    </xf>
    <xf numFmtId="0" fontId="0" fillId="0" borderId="0" xfId="0" applyAlignment="1">
      <alignment wrapText="1"/>
    </xf>
    <xf numFmtId="0" fontId="0" fillId="0" borderId="10"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Alignment="1">
      <alignment horizontal="center" vertical="center"/>
    </xf>
    <xf numFmtId="164" fontId="0" fillId="0" borderId="0" xfId="0" applyNumberFormat="1" applyAlignment="1">
      <alignment horizontal="center"/>
    </xf>
    <xf numFmtId="0" fontId="0" fillId="0" borderId="18" xfId="0" applyBorder="1" applyAlignment="1">
      <alignment horizontal="center" textRotation="90"/>
    </xf>
    <xf numFmtId="0" fontId="0" fillId="0" borderId="19" xfId="0" applyBorder="1" applyAlignment="1">
      <alignment horizontal="center" textRotation="90"/>
    </xf>
    <xf numFmtId="0" fontId="0" fillId="0" borderId="19" xfId="0" applyBorder="1" applyAlignment="1">
      <alignment horizontal="center" vertical="center"/>
    </xf>
    <xf numFmtId="164" fontId="0" fillId="0" borderId="0" xfId="0" applyNumberFormat="1" applyBorder="1" applyAlignment="1">
      <alignment horizontal="center"/>
    </xf>
    <xf numFmtId="0" fontId="0" fillId="0" borderId="20" xfId="0" applyBorder="1" applyAlignment="1">
      <alignment horizontal="center" textRotation="90"/>
    </xf>
    <xf numFmtId="164" fontId="0" fillId="0" borderId="18" xfId="0" applyNumberFormat="1" applyBorder="1" applyAlignment="1" applyProtection="1">
      <alignment horizontal="center"/>
      <protection locked="0"/>
    </xf>
    <xf numFmtId="164" fontId="0" fillId="0" borderId="20" xfId="0" applyNumberFormat="1" applyBorder="1" applyAlignment="1" applyProtection="1">
      <alignment horizontal="center"/>
      <protection locked="0"/>
    </xf>
    <xf numFmtId="165" fontId="0" fillId="0" borderId="0" xfId="0" applyNumberFormat="1" applyAlignment="1">
      <alignment horizontal="center"/>
    </xf>
    <xf numFmtId="0" fontId="0" fillId="0" borderId="0" xfId="0" quotePrefix="1"/>
    <xf numFmtId="0" fontId="3" fillId="0" borderId="0" xfId="0" applyFont="1" applyAlignment="1" applyProtection="1"/>
    <xf numFmtId="0" fontId="0" fillId="0" borderId="23" xfId="0" applyBorder="1" applyProtection="1"/>
    <xf numFmtId="164" fontId="0" fillId="0" borderId="24" xfId="0" applyNumberFormat="1" applyBorder="1" applyAlignment="1" applyProtection="1">
      <alignment horizontal="center"/>
      <protection locked="0"/>
    </xf>
    <xf numFmtId="164" fontId="0" fillId="0" borderId="25" xfId="0" applyNumberFormat="1" applyBorder="1" applyAlignment="1" applyProtection="1">
      <alignment horizontal="center"/>
      <protection locked="0"/>
    </xf>
    <xf numFmtId="0" fontId="4" fillId="0" borderId="0" xfId="0" applyFont="1" applyBorder="1" applyAlignment="1">
      <alignment horizontal="left"/>
    </xf>
    <xf numFmtId="0" fontId="4" fillId="0" borderId="0" xfId="0" applyFont="1" applyBorder="1" applyAlignment="1">
      <alignment horizontal="center"/>
    </xf>
    <xf numFmtId="0" fontId="0" fillId="0" borderId="15" xfId="0" applyBorder="1" applyProtection="1"/>
    <xf numFmtId="0" fontId="3" fillId="0" borderId="28" xfId="0" applyFont="1" applyBorder="1" applyAlignment="1" applyProtection="1">
      <alignment horizontal="center"/>
    </xf>
    <xf numFmtId="0" fontId="3" fillId="0" borderId="12" xfId="0" applyFont="1" applyBorder="1" applyAlignment="1" applyProtection="1"/>
    <xf numFmtId="0" fontId="4" fillId="0" borderId="29" xfId="0" applyFont="1" applyBorder="1" applyAlignment="1" applyProtection="1"/>
    <xf numFmtId="0" fontId="3" fillId="0" borderId="0" xfId="0" applyFont="1" applyBorder="1" applyAlignment="1" applyProtection="1"/>
    <xf numFmtId="0" fontId="4" fillId="0" borderId="21" xfId="0" applyFont="1" applyBorder="1" applyAlignment="1" applyProtection="1"/>
    <xf numFmtId="0" fontId="4" fillId="0" borderId="30" xfId="0" applyFont="1" applyBorder="1" applyAlignment="1" applyProtection="1"/>
    <xf numFmtId="0" fontId="3" fillId="0" borderId="0" xfId="0" applyFont="1" applyAlignment="1" applyProtection="1">
      <alignment horizontal="left"/>
    </xf>
    <xf numFmtId="0" fontId="3" fillId="0" borderId="0" xfId="0" applyFont="1" applyProtection="1"/>
    <xf numFmtId="0" fontId="3" fillId="0" borderId="0" xfId="0" applyFont="1" applyBorder="1" applyProtection="1"/>
    <xf numFmtId="0" fontId="0" fillId="0" borderId="0" xfId="0" applyAlignment="1" applyProtection="1"/>
    <xf numFmtId="0" fontId="3" fillId="0" borderId="0" xfId="0" applyFont="1" applyAlignment="1">
      <alignment vertical="top"/>
    </xf>
    <xf numFmtId="0" fontId="3" fillId="0" borderId="0" xfId="0" applyFont="1" applyBorder="1" applyAlignment="1">
      <alignment horizontal="right"/>
    </xf>
    <xf numFmtId="0" fontId="3" fillId="0" borderId="0" xfId="0" applyFont="1" applyAlignment="1"/>
    <xf numFmtId="0" fontId="0" fillId="0" borderId="10" xfId="0" applyFill="1" applyBorder="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center" vertical="top"/>
    </xf>
    <xf numFmtId="0" fontId="5" fillId="0" borderId="0" xfId="0" applyFont="1"/>
    <xf numFmtId="0" fontId="0" fillId="0" borderId="15" xfId="0" applyBorder="1" applyProtection="1">
      <protection locked="0"/>
    </xf>
    <xf numFmtId="0" fontId="0" fillId="0" borderId="0" xfId="0" applyBorder="1" applyProtection="1">
      <protection locked="0"/>
    </xf>
    <xf numFmtId="0" fontId="3" fillId="0" borderId="21" xfId="0" applyFont="1" applyBorder="1" applyAlignment="1">
      <alignment horizontal="right"/>
    </xf>
    <xf numFmtId="0" fontId="0" fillId="0" borderId="22" xfId="0" applyBorder="1" applyProtection="1">
      <protection locked="0"/>
    </xf>
    <xf numFmtId="0" fontId="0" fillId="0" borderId="21" xfId="0" applyBorder="1" applyProtection="1">
      <protection locked="0"/>
    </xf>
    <xf numFmtId="0" fontId="3" fillId="0" borderId="0" xfId="0" applyFont="1" applyAlignment="1" applyProtection="1">
      <alignment horizontal="center"/>
    </xf>
    <xf numFmtId="0" fontId="5" fillId="0" borderId="11" xfId="0" applyFont="1" applyFill="1" applyBorder="1" applyAlignment="1" applyProtection="1">
      <alignment horizontal="center" textRotation="90"/>
    </xf>
    <xf numFmtId="0" fontId="5" fillId="0" borderId="13" xfId="0" applyFont="1" applyBorder="1" applyAlignment="1" applyProtection="1"/>
    <xf numFmtId="0" fontId="0" fillId="0" borderId="22" xfId="0" applyBorder="1" applyProtection="1"/>
    <xf numFmtId="0" fontId="3" fillId="0" borderId="27" xfId="0" applyFont="1" applyFill="1" applyBorder="1" applyAlignment="1" applyProtection="1">
      <alignment horizontal="center"/>
    </xf>
    <xf numFmtId="0" fontId="0" fillId="0" borderId="29" xfId="0" applyBorder="1" applyAlignment="1" applyProtection="1">
      <protection locked="0"/>
    </xf>
    <xf numFmtId="0" fontId="0" fillId="0" borderId="29" xfId="0" applyBorder="1" applyAlignment="1" applyProtection="1">
      <alignment horizontal="left"/>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center"/>
      <protection locked="0"/>
    </xf>
    <xf numFmtId="0" fontId="0" fillId="0" borderId="29" xfId="0" applyFill="1" applyBorder="1" applyAlignment="1" applyProtection="1">
      <alignment horizontal="left"/>
      <protection locked="0"/>
    </xf>
    <xf numFmtId="0" fontId="0" fillId="0" borderId="10" xfId="0" applyBorder="1" applyProtection="1">
      <protection locked="0"/>
    </xf>
    <xf numFmtId="0" fontId="11" fillId="0" borderId="29" xfId="0" applyFont="1" applyFill="1" applyBorder="1" applyAlignment="1" applyProtection="1">
      <alignment horizontal="left"/>
      <protection locked="0"/>
    </xf>
    <xf numFmtId="0" fontId="1" fillId="0" borderId="29" xfId="0" applyFont="1" applyBorder="1" applyAlignment="1" applyProtection="1">
      <alignment horizontal="left"/>
      <protection locked="0"/>
    </xf>
    <xf numFmtId="0" fontId="11" fillId="0" borderId="29" xfId="0" applyFont="1" applyBorder="1" applyAlignment="1" applyProtection="1">
      <alignment horizontal="left"/>
      <protection locked="0"/>
    </xf>
    <xf numFmtId="0" fontId="0" fillId="0" borderId="31" xfId="0" applyBorder="1" applyAlignment="1" applyProtection="1">
      <alignment horizontal="left"/>
      <protection locked="0"/>
    </xf>
    <xf numFmtId="0" fontId="0" fillId="0" borderId="31" xfId="0" applyBorder="1" applyProtection="1">
      <protection locked="0"/>
    </xf>
    <xf numFmtId="0" fontId="3" fillId="0" borderId="0" xfId="0" applyFont="1" applyAlignment="1">
      <alignment horizontal="center"/>
    </xf>
    <xf numFmtId="166" fontId="4" fillId="0" borderId="10" xfId="0" applyNumberFormat="1" applyFont="1" applyFill="1" applyBorder="1" applyAlignment="1" applyProtection="1">
      <alignment horizontal="center"/>
      <protection locked="0"/>
    </xf>
    <xf numFmtId="0" fontId="3" fillId="0" borderId="0" xfId="0" applyFont="1" applyAlignment="1">
      <alignment horizontal="right"/>
    </xf>
    <xf numFmtId="0" fontId="0" fillId="0" borderId="0" xfId="0" applyProtection="1">
      <protection locked="0"/>
    </xf>
    <xf numFmtId="0" fontId="3" fillId="0" borderId="21" xfId="0" applyFont="1" applyBorder="1"/>
    <xf numFmtId="0" fontId="3" fillId="0" borderId="14" xfId="0" applyFont="1" applyBorder="1"/>
    <xf numFmtId="0" fontId="3" fillId="0" borderId="23" xfId="0" applyFont="1" applyBorder="1"/>
    <xf numFmtId="0" fontId="0" fillId="0" borderId="0" xfId="0" applyAlignment="1">
      <alignment horizontal="left" wrapText="1"/>
    </xf>
    <xf numFmtId="0" fontId="0" fillId="19" borderId="28" xfId="0" applyFill="1" applyBorder="1" applyProtection="1">
      <protection locked="0"/>
    </xf>
    <xf numFmtId="0" fontId="0" fillId="0" borderId="11" xfId="0" applyBorder="1"/>
    <xf numFmtId="0" fontId="3" fillId="0" borderId="12" xfId="0" applyFont="1" applyBorder="1" applyAlignment="1" applyProtection="1">
      <alignment horizontal="right"/>
    </xf>
    <xf numFmtId="0" fontId="3" fillId="0" borderId="12" xfId="0" applyFont="1" applyBorder="1" applyAlignment="1" applyProtection="1">
      <alignment horizontal="left"/>
    </xf>
    <xf numFmtId="0" fontId="0" fillId="0" borderId="0" xfId="0" applyAlignment="1">
      <alignment vertical="center"/>
    </xf>
    <xf numFmtId="0" fontId="15" fillId="0" borderId="0" xfId="34" applyAlignment="1" applyProtection="1">
      <alignment vertical="top" wrapText="1"/>
    </xf>
    <xf numFmtId="0" fontId="3" fillId="0" borderId="12" xfId="0" applyFont="1" applyBorder="1" applyAlignment="1"/>
    <xf numFmtId="0" fontId="4" fillId="0" borderId="29" xfId="0" applyFont="1" applyBorder="1" applyAlignment="1"/>
    <xf numFmtId="0" fontId="0" fillId="0" borderId="15" xfId="0" applyBorder="1" applyAlignment="1">
      <alignment horizontal="right"/>
    </xf>
    <xf numFmtId="0" fontId="0" fillId="0" borderId="15" xfId="0" quotePrefix="1" applyBorder="1" applyAlignment="1">
      <alignment horizontal="right"/>
    </xf>
    <xf numFmtId="0" fontId="3" fillId="0" borderId="28" xfId="0" applyFont="1" applyBorder="1" applyAlignment="1">
      <alignment horizontal="center"/>
    </xf>
    <xf numFmtId="0" fontId="0" fillId="0" borderId="10" xfId="0" applyBorder="1"/>
    <xf numFmtId="0" fontId="4" fillId="0" borderId="31" xfId="0" applyFont="1" applyBorder="1" applyAlignment="1">
      <alignment horizontal="center"/>
    </xf>
    <xf numFmtId="14" fontId="0" fillId="0" borderId="0" xfId="0" applyNumberFormat="1"/>
    <xf numFmtId="0" fontId="4" fillId="0" borderId="0" xfId="0" quotePrefix="1" applyFont="1"/>
    <xf numFmtId="0" fontId="0" fillId="0" borderId="21" xfId="0" applyBorder="1" applyAlignment="1" applyProtection="1">
      <alignment horizontal="center"/>
    </xf>
    <xf numFmtId="0" fontId="0" fillId="0" borderId="15" xfId="0" applyBorder="1" applyAlignment="1" applyProtection="1">
      <alignment horizontal="center"/>
    </xf>
    <xf numFmtId="0" fontId="0" fillId="0" borderId="22" xfId="0" applyBorder="1" applyAlignment="1" applyProtection="1">
      <alignment horizontal="center"/>
    </xf>
    <xf numFmtId="0" fontId="0" fillId="0" borderId="14" xfId="0" applyBorder="1" applyAlignment="1" applyProtection="1">
      <alignment horizontal="left"/>
    </xf>
    <xf numFmtId="0" fontId="5" fillId="0" borderId="11" xfId="0" applyFont="1" applyBorder="1" applyAlignment="1" applyProtection="1">
      <alignment horizontal="left"/>
    </xf>
    <xf numFmtId="0" fontId="4" fillId="0" borderId="15" xfId="0" applyFont="1" applyBorder="1" applyAlignment="1" applyProtection="1">
      <alignment horizontal="left"/>
    </xf>
    <xf numFmtId="0" fontId="0" fillId="0" borderId="0" xfId="0" applyAlignment="1" applyProtection="1">
      <alignment horizontal="left"/>
    </xf>
    <xf numFmtId="0" fontId="3" fillId="0" borderId="0" xfId="0" applyFont="1" applyBorder="1" applyAlignment="1" applyProtection="1">
      <alignment horizontal="left"/>
    </xf>
    <xf numFmtId="0" fontId="0" fillId="0" borderId="0" xfId="0"/>
    <xf numFmtId="14" fontId="4" fillId="0" borderId="0" xfId="0" applyNumberFormat="1" applyFont="1"/>
    <xf numFmtId="0" fontId="0" fillId="0" borderId="0" xfId="0"/>
    <xf numFmtId="0" fontId="0" fillId="0" borderId="0" xfId="0" applyAlignment="1">
      <alignment horizontal="center"/>
    </xf>
    <xf numFmtId="0" fontId="4" fillId="20" borderId="10" xfId="0" applyFont="1" applyFill="1" applyBorder="1" applyAlignment="1" applyProtection="1">
      <alignment horizontal="center"/>
    </xf>
    <xf numFmtId="0" fontId="0" fillId="0" borderId="0" xfId="0"/>
    <xf numFmtId="0" fontId="0" fillId="0" borderId="32" xfId="0" applyBorder="1" applyAlignment="1" applyProtection="1">
      <alignment horizontal="center" vertical="center"/>
      <protection locked="0"/>
    </xf>
    <xf numFmtId="0" fontId="4" fillId="0" borderId="27" xfId="0" applyFont="1" applyBorder="1" applyAlignment="1">
      <alignment horizontal="left"/>
    </xf>
    <xf numFmtId="0" fontId="1" fillId="0" borderId="10" xfId="0" applyFont="1" applyBorder="1" applyAlignment="1" applyProtection="1">
      <alignment horizontal="center"/>
      <protection locked="0"/>
    </xf>
    <xf numFmtId="166" fontId="1" fillId="0" borderId="10" xfId="0" applyNumberFormat="1" applyFont="1" applyFill="1" applyBorder="1" applyAlignment="1" applyProtection="1">
      <alignment horizontal="center"/>
      <protection locked="0"/>
    </xf>
    <xf numFmtId="0" fontId="1" fillId="0" borderId="29" xfId="0" applyFont="1" applyBorder="1" applyAlignment="1" applyProtection="1">
      <protection locked="0"/>
    </xf>
    <xf numFmtId="0" fontId="1" fillId="0" borderId="10" xfId="0" applyFont="1" applyFill="1" applyBorder="1" applyAlignment="1" applyProtection="1">
      <alignment horizontal="center"/>
      <protection locked="0"/>
    </xf>
    <xf numFmtId="0" fontId="1" fillId="19" borderId="28" xfId="0" applyFont="1" applyFill="1" applyBorder="1" applyProtection="1">
      <protection locked="0"/>
    </xf>
    <xf numFmtId="0" fontId="0" fillId="0" borderId="0" xfId="0"/>
    <xf numFmtId="0" fontId="0" fillId="0" borderId="14" xfId="0" applyBorder="1" applyAlignment="1" applyProtection="1">
      <alignment horizontal="left"/>
    </xf>
    <xf numFmtId="0" fontId="0" fillId="0" borderId="0" xfId="0" applyBorder="1" applyAlignment="1" applyProtection="1">
      <alignment horizontal="left"/>
    </xf>
    <xf numFmtId="0" fontId="3" fillId="0" borderId="12" xfId="0" applyFont="1" applyBorder="1" applyAlignment="1" applyProtection="1">
      <alignment horizontal="left"/>
    </xf>
    <xf numFmtId="0" fontId="0" fillId="0" borderId="0" xfId="0"/>
    <xf numFmtId="0" fontId="0" fillId="0" borderId="0" xfId="0" applyAlignment="1">
      <alignment horizontal="center"/>
    </xf>
    <xf numFmtId="0" fontId="0" fillId="0" borderId="0" xfId="0" applyBorder="1" applyAlignment="1" applyProtection="1">
      <alignment horizontal="left"/>
    </xf>
    <xf numFmtId="0" fontId="0" fillId="0" borderId="0" xfId="0" quotePrefix="1" applyAlignment="1">
      <alignment vertical="top" wrapText="1"/>
    </xf>
    <xf numFmtId="0" fontId="0" fillId="0" borderId="0" xfId="0" applyAlignment="1">
      <alignment vertical="top" wrapText="1"/>
    </xf>
    <xf numFmtId="0" fontId="0" fillId="0" borderId="0" xfId="0" quotePrefix="1" applyAlignment="1">
      <alignment horizontal="left" vertical="top" wrapText="1"/>
    </xf>
    <xf numFmtId="0" fontId="0" fillId="0" borderId="0" xfId="0" applyAlignment="1">
      <alignment horizontal="left" vertical="top" wrapText="1"/>
    </xf>
    <xf numFmtId="0" fontId="0" fillId="0" borderId="0" xfId="0" quotePrefix="1" applyAlignment="1">
      <alignment horizontal="left"/>
    </xf>
    <xf numFmtId="0" fontId="0" fillId="0" borderId="0" xfId="0" applyAlignment="1">
      <alignment horizontal="left"/>
    </xf>
    <xf numFmtId="0" fontId="0" fillId="0" borderId="0" xfId="0" quotePrefix="1" applyAlignment="1">
      <alignment horizontal="left" vertical="top"/>
    </xf>
    <xf numFmtId="0" fontId="3" fillId="0" borderId="0" xfId="0" applyFont="1" applyAlignment="1">
      <alignment horizontal="left"/>
    </xf>
    <xf numFmtId="0" fontId="4" fillId="0" borderId="0" xfId="0" applyFont="1" applyAlignment="1">
      <alignment horizontal="left" vertical="top" wrapText="1"/>
    </xf>
    <xf numFmtId="0" fontId="0" fillId="0" borderId="0" xfId="0"/>
    <xf numFmtId="0" fontId="10" fillId="0" borderId="0" xfId="0" applyFont="1" applyAlignment="1">
      <alignment horizontal="left"/>
    </xf>
    <xf numFmtId="0" fontId="4" fillId="0" borderId="0" xfId="0" applyFont="1" applyAlignment="1">
      <alignment wrapText="1"/>
    </xf>
    <xf numFmtId="0" fontId="0" fillId="0" borderId="0" xfId="0" applyAlignment="1">
      <alignment wrapText="1"/>
    </xf>
    <xf numFmtId="0" fontId="0" fillId="0" borderId="0" xfId="0" applyAlignment="1">
      <alignment horizontal="left" wrapText="1"/>
    </xf>
    <xf numFmtId="0" fontId="15" fillId="0" borderId="0" xfId="34" applyAlignment="1" applyProtection="1">
      <alignment horizontal="left" wrapText="1"/>
    </xf>
    <xf numFmtId="0" fontId="3" fillId="0" borderId="33" xfId="0" applyFont="1" applyBorder="1" applyAlignment="1">
      <alignment horizontal="left"/>
    </xf>
    <xf numFmtId="0" fontId="15" fillId="0" borderId="0" xfId="34" applyAlignment="1" applyProtection="1">
      <alignment horizontal="left"/>
    </xf>
    <xf numFmtId="0" fontId="15" fillId="0" borderId="0" xfId="34" applyAlignment="1" applyProtection="1">
      <alignment horizontal="left" vertical="top" wrapText="1"/>
    </xf>
    <xf numFmtId="0" fontId="5" fillId="18" borderId="0" xfId="0" applyNumberFormat="1" applyFont="1" applyFill="1" applyBorder="1" applyAlignment="1" applyProtection="1">
      <alignment horizontal="center" vertical="center" textRotation="90"/>
    </xf>
    <xf numFmtId="0" fontId="5" fillId="18" borderId="0" xfId="0" applyFont="1" applyFill="1" applyBorder="1" applyAlignment="1" applyProtection="1">
      <alignment horizontal="center" textRotation="90"/>
    </xf>
    <xf numFmtId="0" fontId="5" fillId="18" borderId="14" xfId="0" applyFont="1" applyFill="1" applyBorder="1" applyAlignment="1" applyProtection="1">
      <alignment horizontal="center" textRotation="90"/>
    </xf>
    <xf numFmtId="0" fontId="16" fillId="0" borderId="17" xfId="0" applyFont="1" applyBorder="1" applyAlignment="1" applyProtection="1">
      <alignment horizontal="center" textRotation="90"/>
    </xf>
    <xf numFmtId="0" fontId="16" fillId="0" borderId="16" xfId="0" applyFont="1" applyBorder="1" applyAlignment="1" applyProtection="1">
      <alignment horizontal="center" textRotation="90"/>
    </xf>
    <xf numFmtId="0" fontId="16" fillId="0" borderId="27" xfId="0" applyFont="1" applyBorder="1" applyAlignment="1" applyProtection="1">
      <alignment horizontal="center" textRotation="90"/>
    </xf>
    <xf numFmtId="0" fontId="0" fillId="0" borderId="14" xfId="0" applyBorder="1" applyAlignment="1" applyProtection="1">
      <alignment horizontal="center" vertical="top"/>
    </xf>
    <xf numFmtId="0" fontId="0" fillId="0" borderId="15" xfId="0" applyBorder="1" applyAlignment="1" applyProtection="1">
      <alignment horizontal="center" vertical="top"/>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18" borderId="17" xfId="0" applyFont="1" applyFill="1" applyBorder="1" applyAlignment="1">
      <alignment horizontal="center" textRotation="90"/>
    </xf>
    <xf numFmtId="0" fontId="5" fillId="18" borderId="16" xfId="0" applyFont="1" applyFill="1" applyBorder="1" applyAlignment="1">
      <alignment horizontal="center" textRotation="90"/>
    </xf>
    <xf numFmtId="0" fontId="5" fillId="18" borderId="27" xfId="0" applyFont="1" applyFill="1" applyBorder="1" applyAlignment="1">
      <alignment horizontal="center" textRotation="90"/>
    </xf>
    <xf numFmtId="0" fontId="0" fillId="0" borderId="10" xfId="0" applyBorder="1" applyAlignment="1">
      <alignment horizontal="left" vertical="top"/>
    </xf>
    <xf numFmtId="0" fontId="3" fillId="0" borderId="0" xfId="0" applyFont="1" applyAlignment="1">
      <alignment horizontal="right" vertical="center"/>
    </xf>
    <xf numFmtId="167" fontId="0" fillId="0" borderId="21" xfId="0" applyNumberFormat="1" applyBorder="1" applyAlignment="1" applyProtection="1">
      <alignment horizontal="center" vertical="center"/>
      <protection locked="0"/>
    </xf>
    <xf numFmtId="0" fontId="0" fillId="0" borderId="10" xfId="0" applyBorder="1" applyAlignment="1">
      <alignment horizontal="left" vertical="center"/>
    </xf>
    <xf numFmtId="0" fontId="0" fillId="0" borderId="14" xfId="0" applyBorder="1" applyAlignment="1">
      <alignment horizontal="center"/>
    </xf>
    <xf numFmtId="0" fontId="0" fillId="0" borderId="0" xfId="0" applyAlignment="1">
      <alignment horizontal="center"/>
    </xf>
    <xf numFmtId="167" fontId="0" fillId="0" borderId="29" xfId="0" applyNumberFormat="1" applyBorder="1" applyAlignment="1" applyProtection="1">
      <alignment horizontal="center" vertical="center"/>
      <protection locked="0"/>
    </xf>
    <xf numFmtId="0" fontId="5" fillId="18" borderId="0" xfId="0" applyFont="1" applyFill="1" applyBorder="1" applyAlignment="1" applyProtection="1">
      <alignment horizontal="center" vertical="center" textRotation="90"/>
    </xf>
    <xf numFmtId="0" fontId="0" fillId="0" borderId="14" xfId="0" applyBorder="1" applyAlignment="1" applyProtection="1">
      <alignment horizontal="left"/>
    </xf>
    <xf numFmtId="0" fontId="0" fillId="0" borderId="0" xfId="0" applyBorder="1" applyAlignment="1" applyProtection="1">
      <alignment horizontal="left"/>
    </xf>
    <xf numFmtId="0" fontId="0" fillId="0" borderId="15" xfId="0" applyBorder="1" applyAlignment="1" applyProtection="1">
      <alignment horizontal="left"/>
    </xf>
    <xf numFmtId="0" fontId="4" fillId="0" borderId="23" xfId="0" applyFont="1" applyBorder="1" applyAlignment="1" applyProtection="1">
      <alignment horizontal="left"/>
    </xf>
    <xf numFmtId="0" fontId="0" fillId="0" borderId="21" xfId="0" applyBorder="1" applyAlignment="1" applyProtection="1">
      <alignment horizontal="left"/>
    </xf>
    <xf numFmtId="0" fontId="0" fillId="0" borderId="22" xfId="0" applyBorder="1" applyAlignment="1" applyProtection="1">
      <alignment horizontal="left"/>
    </xf>
    <xf numFmtId="0" fontId="8" fillId="0" borderId="29" xfId="0" applyFont="1" applyBorder="1" applyAlignment="1">
      <alignment horizontal="left" wrapText="1"/>
    </xf>
    <xf numFmtId="0" fontId="9" fillId="0" borderId="29" xfId="0" applyFont="1" applyBorder="1" applyAlignment="1">
      <alignment horizontal="left" wrapText="1"/>
    </xf>
    <xf numFmtId="0" fontId="4" fillId="0" borderId="32" xfId="0"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 fillId="0" borderId="12" xfId="0" applyFont="1" applyBorder="1" applyAlignment="1" applyProtection="1">
      <alignment horizontal="left"/>
    </xf>
    <xf numFmtId="0" fontId="3" fillId="0" borderId="34" xfId="0" applyFont="1" applyBorder="1" applyAlignment="1" applyProtection="1">
      <alignment horizontal="left"/>
    </xf>
    <xf numFmtId="0" fontId="11" fillId="0" borderId="10" xfId="0" applyFont="1" applyBorder="1" applyAlignment="1" applyProtection="1">
      <alignment horizontal="left"/>
    </xf>
    <xf numFmtId="0" fontId="4" fillId="0" borderId="10" xfId="0" applyFont="1" applyBorder="1" applyAlignment="1" applyProtection="1">
      <alignment horizontal="left"/>
    </xf>
    <xf numFmtId="0" fontId="0" fillId="0" borderId="10" xfId="0" applyBorder="1" applyAlignment="1" applyProtection="1">
      <alignment horizontal="left"/>
    </xf>
    <xf numFmtId="0" fontId="8" fillId="0" borderId="21" xfId="0" applyFont="1" applyBorder="1" applyAlignment="1" applyProtection="1">
      <alignment horizontal="left" wrapText="1"/>
    </xf>
    <xf numFmtId="0" fontId="9" fillId="0" borderId="21" xfId="0" applyFont="1" applyBorder="1" applyAlignment="1" applyProtection="1">
      <alignment horizontal="left" wrapText="1"/>
    </xf>
    <xf numFmtId="0" fontId="4" fillId="0" borderId="32" xfId="0" applyFont="1" applyBorder="1" applyAlignment="1" applyProtection="1">
      <alignment horizontal="left"/>
    </xf>
    <xf numFmtId="0" fontId="0" fillId="0" borderId="31" xfId="0" applyBorder="1" applyAlignment="1" applyProtection="1">
      <alignment horizontal="left"/>
    </xf>
    <xf numFmtId="0" fontId="0" fillId="0" borderId="23" xfId="0" applyBorder="1" applyAlignment="1" applyProtection="1">
      <alignment horizontal="left"/>
    </xf>
    <xf numFmtId="0" fontId="17" fillId="0" borderId="35" xfId="0" applyFont="1" applyBorder="1" applyAlignment="1">
      <alignment horizontal="center" textRotation="90"/>
    </xf>
    <xf numFmtId="0" fontId="17" fillId="0" borderId="36" xfId="0" applyFont="1" applyBorder="1" applyAlignment="1">
      <alignment horizontal="center" textRotation="90"/>
    </xf>
    <xf numFmtId="0" fontId="4" fillId="0" borderId="17" xfId="0" applyFont="1" applyBorder="1" applyAlignment="1">
      <alignment horizontal="center" vertical="center" textRotation="90"/>
    </xf>
    <xf numFmtId="0" fontId="4" fillId="0" borderId="16" xfId="0" applyFont="1" applyBorder="1" applyAlignment="1">
      <alignment horizontal="center" vertical="center" textRotation="90"/>
    </xf>
    <xf numFmtId="0" fontId="4" fillId="0" borderId="27" xfId="0" applyFont="1" applyBorder="1" applyAlignment="1">
      <alignment horizontal="center" vertical="center" textRotation="90"/>
    </xf>
    <xf numFmtId="0" fontId="2" fillId="0" borderId="10" xfId="0" applyFont="1" applyBorder="1" applyAlignment="1">
      <alignment horizontal="center" vertical="center" textRotation="90"/>
    </xf>
    <xf numFmtId="0" fontId="13" fillId="18" borderId="0" xfId="0" applyFont="1" applyFill="1" applyAlignment="1">
      <alignment horizontal="center" vertical="center"/>
    </xf>
    <xf numFmtId="0" fontId="4" fillId="0" borderId="10" xfId="0" applyFont="1" applyBorder="1" applyAlignment="1">
      <alignment horizontal="center" vertical="center" textRotation="90"/>
    </xf>
    <xf numFmtId="0" fontId="0" fillId="0" borderId="0" xfId="0" applyFill="1" applyBorder="1" applyProtection="1"/>
    <xf numFmtId="0" fontId="0" fillId="0" borderId="0" xfId="0" applyFill="1" applyProtection="1"/>
    <xf numFmtId="0" fontId="34" fillId="0" borderId="0" xfId="0" applyFont="1" applyFill="1" applyBorder="1" applyAlignment="1" applyProtection="1">
      <alignment horizontal="center" vertical="top" textRotation="90"/>
    </xf>
    <xf numFmtId="0" fontId="1" fillId="0" borderId="0" xfId="0" applyFont="1" applyFill="1" applyBorder="1" applyProtection="1"/>
    <xf numFmtId="0" fontId="1" fillId="0" borderId="0" xfId="0" applyFont="1" applyFill="1" applyProtection="1"/>
    <xf numFmtId="0" fontId="5" fillId="0" borderId="0" xfId="0" applyFont="1" applyFill="1" applyBorder="1" applyAlignment="1" applyProtection="1">
      <alignment vertical="top" textRotation="90"/>
    </xf>
    <xf numFmtId="0" fontId="1" fillId="0" borderId="10" xfId="0" applyFont="1" applyBorder="1" applyAlignment="1" applyProtection="1">
      <alignment horizontal="left"/>
    </xf>
    <xf numFmtId="0" fontId="1" fillId="0" borderId="32" xfId="0" applyFont="1" applyBorder="1" applyAlignment="1" applyProtection="1">
      <alignment horizontal="left"/>
    </xf>
    <xf numFmtId="0" fontId="0" fillId="0" borderId="0" xfId="0" applyBorder="1" applyAlignment="1">
      <alignment horizontal="right"/>
    </xf>
    <xf numFmtId="0" fontId="3" fillId="0" borderId="0" xfId="0" applyFont="1" applyBorder="1" applyAlignment="1" applyProtection="1">
      <alignment horizontal="left"/>
    </xf>
    <xf numFmtId="0" fontId="3" fillId="0" borderId="33" xfId="0" applyFont="1" applyBorder="1" applyAlignment="1" applyProtection="1">
      <alignment horizontal="left"/>
    </xf>
    <xf numFmtId="0" fontId="0" fillId="0" borderId="10" xfId="0" applyBorder="1" applyAlignment="1">
      <alignment horizontal="left"/>
    </xf>
    <xf numFmtId="0" fontId="4" fillId="0" borderId="17" xfId="0" applyFont="1" applyFill="1" applyBorder="1" applyAlignment="1" applyProtection="1">
      <alignment horizontal="center"/>
      <protection locked="0"/>
    </xf>
    <xf numFmtId="0" fontId="1" fillId="0" borderId="17" xfId="0" applyFont="1" applyFill="1" applyBorder="1" applyAlignment="1" applyProtection="1">
      <alignment horizontal="center"/>
      <protection locked="0"/>
    </xf>
    <xf numFmtId="0" fontId="16" fillId="0" borderId="10" xfId="0" applyFont="1" applyBorder="1" applyAlignment="1" applyProtection="1">
      <alignment horizontal="center" textRotation="90"/>
    </xf>
    <xf numFmtId="0" fontId="0" fillId="0" borderId="10" xfId="0" applyBorder="1" applyAlignment="1">
      <alignment horizontal="left"/>
    </xf>
    <xf numFmtId="0" fontId="0" fillId="0" borderId="31" xfId="0" applyBorder="1" applyAlignment="1">
      <alignment horizontal="center"/>
    </xf>
    <xf numFmtId="0" fontId="6" fillId="0" borderId="31" xfId="0" applyFont="1" applyBorder="1" applyAlignment="1">
      <alignment horizontal="center"/>
    </xf>
    <xf numFmtId="0" fontId="6" fillId="0" borderId="17" xfId="0" applyFont="1" applyBorder="1" applyAlignment="1">
      <alignment horizontal="right"/>
    </xf>
    <xf numFmtId="0" fontId="3" fillId="0" borderId="21" xfId="0" applyFont="1" applyBorder="1" applyAlignment="1">
      <alignment horizontal="left"/>
    </xf>
    <xf numFmtId="0" fontId="3" fillId="0" borderId="29" xfId="0" applyFont="1" applyBorder="1" applyAlignment="1">
      <alignment horizontal="left"/>
    </xf>
    <xf numFmtId="0" fontId="1" fillId="0" borderId="27" xfId="0" applyFont="1" applyBorder="1" applyAlignment="1">
      <alignment horizontal="right"/>
    </xf>
    <xf numFmtId="0" fontId="11" fillId="0" borderId="10" xfId="0" applyFont="1" applyBorder="1"/>
    <xf numFmtId="0" fontId="2" fillId="0" borderId="10" xfId="0" applyFont="1" applyBorder="1"/>
    <xf numFmtId="0" fontId="1" fillId="0" borderId="10" xfId="0" applyFont="1" applyBorder="1"/>
    <xf numFmtId="0" fontId="1" fillId="0" borderId="10" xfId="0" applyFont="1" applyBorder="1" applyAlignment="1">
      <alignment horizontal="left"/>
    </xf>
    <xf numFmtId="0" fontId="3" fillId="0" borderId="37" xfId="0" applyFont="1" applyBorder="1" applyAlignment="1">
      <alignment horizontal="center" vertical="center" wrapText="1"/>
    </xf>
    <xf numFmtId="0" fontId="0" fillId="0" borderId="38" xfId="0" applyBorder="1"/>
    <xf numFmtId="0" fontId="3" fillId="0" borderId="38" xfId="0" applyFont="1" applyBorder="1"/>
    <xf numFmtId="0" fontId="4" fillId="0" borderId="38" xfId="0" applyFont="1" applyBorder="1"/>
    <xf numFmtId="0" fontId="17" fillId="0" borderId="26" xfId="0" applyFont="1" applyBorder="1" applyAlignment="1">
      <alignment horizontal="center" textRotation="90"/>
    </xf>
    <xf numFmtId="0" fontId="0" fillId="0" borderId="39" xfId="0" applyBorder="1" applyAlignment="1">
      <alignment horizontal="center" textRotation="90"/>
    </xf>
    <xf numFmtId="0" fontId="0" fillId="0" borderId="39" xfId="0" applyBorder="1" applyAlignment="1">
      <alignment horizontal="center" vertical="center"/>
    </xf>
    <xf numFmtId="0" fontId="0" fillId="0" borderId="40" xfId="0" applyBorder="1" applyAlignment="1">
      <alignment horizontal="center" vertical="center"/>
    </xf>
    <xf numFmtId="164" fontId="0" fillId="0" borderId="41" xfId="0" applyNumberFormat="1" applyBorder="1" applyAlignment="1" applyProtection="1">
      <alignment horizontal="center"/>
      <protection locked="0"/>
    </xf>
    <xf numFmtId="0" fontId="0" fillId="0" borderId="42" xfId="0" applyBorder="1" applyAlignment="1">
      <alignment horizontal="center" vertical="center"/>
    </xf>
    <xf numFmtId="164" fontId="0" fillId="0" borderId="43" xfId="0" applyNumberFormat="1" applyBorder="1" applyAlignment="1" applyProtection="1">
      <alignment horizontal="center"/>
      <protection locked="0"/>
    </xf>
    <xf numFmtId="0" fontId="1" fillId="0" borderId="0" xfId="0" quotePrefix="1" applyFont="1"/>
    <xf numFmtId="0" fontId="1" fillId="0" borderId="0" xfId="0" applyFont="1" applyAlignment="1">
      <alignment horizontal="left" vertical="top" wrapText="1"/>
    </xf>
    <xf numFmtId="0" fontId="1" fillId="0" borderId="0" xfId="0" applyFont="1" applyAlignment="1">
      <alignment horizontal="lef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6">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
      <font>
        <b/>
        <i val="0"/>
        <condense val="0"/>
        <extend val="0"/>
        <color indexed="9"/>
      </font>
      <fill>
        <patternFill>
          <bgColor indexed="2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8.jpg"/><Relationship Id="rId7" Type="http://schemas.openxmlformats.org/officeDocument/2006/relationships/image" Target="../media/image12.jpg"/><Relationship Id="rId2" Type="http://schemas.openxmlformats.org/officeDocument/2006/relationships/image" Target="../media/image7.jpg"/><Relationship Id="rId1" Type="http://schemas.openxmlformats.org/officeDocument/2006/relationships/image" Target="../media/image6.jpg"/><Relationship Id="rId6" Type="http://schemas.openxmlformats.org/officeDocument/2006/relationships/image" Target="../media/image11.jpg"/><Relationship Id="rId5" Type="http://schemas.openxmlformats.org/officeDocument/2006/relationships/image" Target="../media/image10.jp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4</xdr:row>
      <xdr:rowOff>238125</xdr:rowOff>
    </xdr:from>
    <xdr:to>
      <xdr:col>1</xdr:col>
      <xdr:colOff>625348</xdr:colOff>
      <xdr:row>10</xdr:row>
      <xdr:rowOff>0</xdr:rowOff>
    </xdr:to>
    <xdr:pic>
      <xdr:nvPicPr>
        <xdr:cNvPr id="3" name="Picture 2">
          <a:extLst>
            <a:ext uri="{FF2B5EF4-FFF2-40B4-BE49-F238E27FC236}">
              <a16:creationId xmlns:a16="http://schemas.microsoft.com/office/drawing/2014/main" id="{49110988-4EF8-43C7-896C-9F6B4143A1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00" r="14667"/>
        <a:stretch/>
      </xdr:blipFill>
      <xdr:spPr>
        <a:xfrm>
          <a:off x="228600" y="885825"/>
          <a:ext cx="606298" cy="838200"/>
        </a:xfrm>
        <a:prstGeom prst="rect">
          <a:avLst/>
        </a:prstGeom>
      </xdr:spPr>
    </xdr:pic>
    <xdr:clientData/>
  </xdr:twoCellAnchor>
  <xdr:twoCellAnchor editAs="oneCell">
    <xdr:from>
      <xdr:col>1</xdr:col>
      <xdr:colOff>19050</xdr:colOff>
      <xdr:row>11</xdr:row>
      <xdr:rowOff>114300</xdr:rowOff>
    </xdr:from>
    <xdr:to>
      <xdr:col>1</xdr:col>
      <xdr:colOff>628650</xdr:colOff>
      <xdr:row>16</xdr:row>
      <xdr:rowOff>42664</xdr:rowOff>
    </xdr:to>
    <xdr:pic>
      <xdr:nvPicPr>
        <xdr:cNvPr id="5" name="Picture 4">
          <a:extLst>
            <a:ext uri="{FF2B5EF4-FFF2-40B4-BE49-F238E27FC236}">
              <a16:creationId xmlns:a16="http://schemas.microsoft.com/office/drawing/2014/main" id="{4FCC1C49-866F-40A6-8A99-2794B0E919F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000" r="14667"/>
        <a:stretch/>
      </xdr:blipFill>
      <xdr:spPr>
        <a:xfrm>
          <a:off x="228600" y="2009775"/>
          <a:ext cx="609600" cy="842764"/>
        </a:xfrm>
        <a:prstGeom prst="rect">
          <a:avLst/>
        </a:prstGeom>
      </xdr:spPr>
    </xdr:pic>
    <xdr:clientData/>
  </xdr:twoCellAnchor>
  <xdr:twoCellAnchor editAs="oneCell">
    <xdr:from>
      <xdr:col>1</xdr:col>
      <xdr:colOff>28575</xdr:colOff>
      <xdr:row>17</xdr:row>
      <xdr:rowOff>114300</xdr:rowOff>
    </xdr:from>
    <xdr:to>
      <xdr:col>1</xdr:col>
      <xdr:colOff>638175</xdr:colOff>
      <xdr:row>22</xdr:row>
      <xdr:rowOff>38799</xdr:rowOff>
    </xdr:to>
    <xdr:pic>
      <xdr:nvPicPr>
        <xdr:cNvPr id="7" name="Picture 6">
          <a:extLst>
            <a:ext uri="{FF2B5EF4-FFF2-40B4-BE49-F238E27FC236}">
              <a16:creationId xmlns:a16="http://schemas.microsoft.com/office/drawing/2014/main" id="{DFF579D9-4323-467F-983B-EBBDAE5B335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3000" r="14334"/>
        <a:stretch/>
      </xdr:blipFill>
      <xdr:spPr>
        <a:xfrm>
          <a:off x="238125" y="3095625"/>
          <a:ext cx="609600" cy="838899"/>
        </a:xfrm>
        <a:prstGeom prst="rect">
          <a:avLst/>
        </a:prstGeom>
      </xdr:spPr>
    </xdr:pic>
    <xdr:clientData/>
  </xdr:twoCellAnchor>
  <xdr:twoCellAnchor editAs="oneCell">
    <xdr:from>
      <xdr:col>1</xdr:col>
      <xdr:colOff>28574</xdr:colOff>
      <xdr:row>23</xdr:row>
      <xdr:rowOff>85725</xdr:rowOff>
    </xdr:from>
    <xdr:to>
      <xdr:col>1</xdr:col>
      <xdr:colOff>638175</xdr:colOff>
      <xdr:row>28</xdr:row>
      <xdr:rowOff>8468</xdr:rowOff>
    </xdr:to>
    <xdr:pic>
      <xdr:nvPicPr>
        <xdr:cNvPr id="9" name="Picture 8">
          <a:extLst>
            <a:ext uri="{FF2B5EF4-FFF2-40B4-BE49-F238E27FC236}">
              <a16:creationId xmlns:a16="http://schemas.microsoft.com/office/drawing/2014/main" id="{9C8CA7C5-CA82-4307-9B38-295C7E20E0F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000" r="15000"/>
        <a:stretch/>
      </xdr:blipFill>
      <xdr:spPr>
        <a:xfrm>
          <a:off x="238124" y="4152900"/>
          <a:ext cx="609601" cy="846668"/>
        </a:xfrm>
        <a:prstGeom prst="rect">
          <a:avLst/>
        </a:prstGeom>
      </xdr:spPr>
    </xdr:pic>
    <xdr:clientData/>
  </xdr:twoCellAnchor>
  <xdr:twoCellAnchor editAs="oneCell">
    <xdr:from>
      <xdr:col>1</xdr:col>
      <xdr:colOff>28574</xdr:colOff>
      <xdr:row>28</xdr:row>
      <xdr:rowOff>152400</xdr:rowOff>
    </xdr:from>
    <xdr:to>
      <xdr:col>1</xdr:col>
      <xdr:colOff>638175</xdr:colOff>
      <xdr:row>33</xdr:row>
      <xdr:rowOff>76900</xdr:rowOff>
    </xdr:to>
    <xdr:pic>
      <xdr:nvPicPr>
        <xdr:cNvPr id="11" name="Picture 10">
          <a:extLst>
            <a:ext uri="{FF2B5EF4-FFF2-40B4-BE49-F238E27FC236}">
              <a16:creationId xmlns:a16="http://schemas.microsoft.com/office/drawing/2014/main" id="{E773D13E-3114-45F8-A940-15EB1208D78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000" r="14334"/>
        <a:stretch/>
      </xdr:blipFill>
      <xdr:spPr>
        <a:xfrm>
          <a:off x="238124" y="5143500"/>
          <a:ext cx="609601" cy="838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4</xdr:row>
      <xdr:rowOff>123825</xdr:rowOff>
    </xdr:from>
    <xdr:to>
      <xdr:col>1</xdr:col>
      <xdr:colOff>628650</xdr:colOff>
      <xdr:row>9</xdr:row>
      <xdr:rowOff>16328</xdr:rowOff>
    </xdr:to>
    <xdr:pic>
      <xdr:nvPicPr>
        <xdr:cNvPr id="3" name="Picture 2">
          <a:extLst>
            <a:ext uri="{FF2B5EF4-FFF2-40B4-BE49-F238E27FC236}">
              <a16:creationId xmlns:a16="http://schemas.microsoft.com/office/drawing/2014/main" id="{E31CC120-B416-47FC-B12B-A46EF58C016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00" r="14667"/>
        <a:stretch/>
      </xdr:blipFill>
      <xdr:spPr>
        <a:xfrm>
          <a:off x="247650" y="771525"/>
          <a:ext cx="590550" cy="816428"/>
        </a:xfrm>
        <a:prstGeom prst="rect">
          <a:avLst/>
        </a:prstGeom>
      </xdr:spPr>
    </xdr:pic>
    <xdr:clientData/>
  </xdr:twoCellAnchor>
  <xdr:twoCellAnchor editAs="oneCell">
    <xdr:from>
      <xdr:col>1</xdr:col>
      <xdr:colOff>47625</xdr:colOff>
      <xdr:row>9</xdr:row>
      <xdr:rowOff>114300</xdr:rowOff>
    </xdr:from>
    <xdr:to>
      <xdr:col>2</xdr:col>
      <xdr:colOff>0</xdr:colOff>
      <xdr:row>14</xdr:row>
      <xdr:rowOff>19972</xdr:rowOff>
    </xdr:to>
    <xdr:pic>
      <xdr:nvPicPr>
        <xdr:cNvPr id="5" name="Picture 4">
          <a:extLst>
            <a:ext uri="{FF2B5EF4-FFF2-40B4-BE49-F238E27FC236}">
              <a16:creationId xmlns:a16="http://schemas.microsoft.com/office/drawing/2014/main" id="{463E3D16-2731-4613-A446-72DD0B5277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333" r="14334"/>
        <a:stretch/>
      </xdr:blipFill>
      <xdr:spPr>
        <a:xfrm>
          <a:off x="257175" y="1685925"/>
          <a:ext cx="600075" cy="829597"/>
        </a:xfrm>
        <a:prstGeom prst="rect">
          <a:avLst/>
        </a:prstGeom>
      </xdr:spPr>
    </xdr:pic>
    <xdr:clientData/>
  </xdr:twoCellAnchor>
  <xdr:twoCellAnchor editAs="oneCell">
    <xdr:from>
      <xdr:col>1</xdr:col>
      <xdr:colOff>47626</xdr:colOff>
      <xdr:row>14</xdr:row>
      <xdr:rowOff>70970</xdr:rowOff>
    </xdr:from>
    <xdr:to>
      <xdr:col>2</xdr:col>
      <xdr:colOff>19050</xdr:colOff>
      <xdr:row>19</xdr:row>
      <xdr:rowOff>19050</xdr:rowOff>
    </xdr:to>
    <xdr:pic>
      <xdr:nvPicPr>
        <xdr:cNvPr id="7" name="Picture 6">
          <a:extLst>
            <a:ext uri="{FF2B5EF4-FFF2-40B4-BE49-F238E27FC236}">
              <a16:creationId xmlns:a16="http://schemas.microsoft.com/office/drawing/2014/main" id="{54662FC3-8EE8-4143-939F-567CE495827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3333" t="-4000" r="15667" b="4000"/>
        <a:stretch/>
      </xdr:blipFill>
      <xdr:spPr>
        <a:xfrm>
          <a:off x="257176" y="2566520"/>
          <a:ext cx="619124" cy="872005"/>
        </a:xfrm>
        <a:prstGeom prst="rect">
          <a:avLst/>
        </a:prstGeom>
      </xdr:spPr>
    </xdr:pic>
    <xdr:clientData/>
  </xdr:twoCellAnchor>
  <xdr:twoCellAnchor editAs="oneCell">
    <xdr:from>
      <xdr:col>1</xdr:col>
      <xdr:colOff>38100</xdr:colOff>
      <xdr:row>19</xdr:row>
      <xdr:rowOff>152400</xdr:rowOff>
    </xdr:from>
    <xdr:to>
      <xdr:col>1</xdr:col>
      <xdr:colOff>638175</xdr:colOff>
      <xdr:row>24</xdr:row>
      <xdr:rowOff>54266</xdr:rowOff>
    </xdr:to>
    <xdr:pic>
      <xdr:nvPicPr>
        <xdr:cNvPr id="9" name="Picture 8">
          <a:extLst>
            <a:ext uri="{FF2B5EF4-FFF2-40B4-BE49-F238E27FC236}">
              <a16:creationId xmlns:a16="http://schemas.microsoft.com/office/drawing/2014/main" id="{33497AA6-47CC-4970-80AA-64FC361CEDF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2667" r="14667"/>
        <a:stretch/>
      </xdr:blipFill>
      <xdr:spPr>
        <a:xfrm>
          <a:off x="247650" y="3571875"/>
          <a:ext cx="600075" cy="825791"/>
        </a:xfrm>
        <a:prstGeom prst="rect">
          <a:avLst/>
        </a:prstGeom>
      </xdr:spPr>
    </xdr:pic>
    <xdr:clientData/>
  </xdr:twoCellAnchor>
  <xdr:twoCellAnchor editAs="oneCell">
    <xdr:from>
      <xdr:col>1</xdr:col>
      <xdr:colOff>38099</xdr:colOff>
      <xdr:row>24</xdr:row>
      <xdr:rowOff>133350</xdr:rowOff>
    </xdr:from>
    <xdr:to>
      <xdr:col>2</xdr:col>
      <xdr:colOff>0</xdr:colOff>
      <xdr:row>29</xdr:row>
      <xdr:rowOff>48325</xdr:rowOff>
    </xdr:to>
    <xdr:pic>
      <xdr:nvPicPr>
        <xdr:cNvPr id="11" name="Picture 10">
          <a:extLst>
            <a:ext uri="{FF2B5EF4-FFF2-40B4-BE49-F238E27FC236}">
              <a16:creationId xmlns:a16="http://schemas.microsoft.com/office/drawing/2014/main" id="{B0D1D6A3-71ED-4A57-85A9-ED91E5927B0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000" r="14334"/>
        <a:stretch/>
      </xdr:blipFill>
      <xdr:spPr>
        <a:xfrm>
          <a:off x="247649" y="4476750"/>
          <a:ext cx="609601" cy="838900"/>
        </a:xfrm>
        <a:prstGeom prst="rect">
          <a:avLst/>
        </a:prstGeom>
      </xdr:spPr>
    </xdr:pic>
    <xdr:clientData/>
  </xdr:twoCellAnchor>
  <xdr:twoCellAnchor editAs="oneCell">
    <xdr:from>
      <xdr:col>1</xdr:col>
      <xdr:colOff>38100</xdr:colOff>
      <xdr:row>29</xdr:row>
      <xdr:rowOff>123825</xdr:rowOff>
    </xdr:from>
    <xdr:to>
      <xdr:col>1</xdr:col>
      <xdr:colOff>644398</xdr:colOff>
      <xdr:row>34</xdr:row>
      <xdr:rowOff>38100</xdr:rowOff>
    </xdr:to>
    <xdr:pic>
      <xdr:nvPicPr>
        <xdr:cNvPr id="15" name="Picture 14">
          <a:extLst>
            <a:ext uri="{FF2B5EF4-FFF2-40B4-BE49-F238E27FC236}">
              <a16:creationId xmlns:a16="http://schemas.microsoft.com/office/drawing/2014/main" id="{0E006810-FCAB-4690-9ABE-F3FB14767B4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3000" r="14667"/>
        <a:stretch/>
      </xdr:blipFill>
      <xdr:spPr>
        <a:xfrm>
          <a:off x="247650" y="5391150"/>
          <a:ext cx="606298" cy="838200"/>
        </a:xfrm>
        <a:prstGeom prst="rect">
          <a:avLst/>
        </a:prstGeom>
      </xdr:spPr>
    </xdr:pic>
    <xdr:clientData/>
  </xdr:twoCellAnchor>
  <xdr:twoCellAnchor editAs="oneCell">
    <xdr:from>
      <xdr:col>1</xdr:col>
      <xdr:colOff>47625</xdr:colOff>
      <xdr:row>34</xdr:row>
      <xdr:rowOff>133350</xdr:rowOff>
    </xdr:from>
    <xdr:to>
      <xdr:col>2</xdr:col>
      <xdr:colOff>19050</xdr:colOff>
      <xdr:row>39</xdr:row>
      <xdr:rowOff>61432</xdr:rowOff>
    </xdr:to>
    <xdr:pic>
      <xdr:nvPicPr>
        <xdr:cNvPr id="17" name="Picture 16">
          <a:extLst>
            <a:ext uri="{FF2B5EF4-FFF2-40B4-BE49-F238E27FC236}">
              <a16:creationId xmlns:a16="http://schemas.microsoft.com/office/drawing/2014/main" id="{8ABEDB51-683F-49E4-8B75-939D1EF8FD5A}"/>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2667" r="14667"/>
        <a:stretch/>
      </xdr:blipFill>
      <xdr:spPr>
        <a:xfrm>
          <a:off x="257175" y="6324600"/>
          <a:ext cx="619125" cy="8520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steele@houston.rr.com" TargetMode="External"/><Relationship Id="rId2" Type="http://schemas.openxmlformats.org/officeDocument/2006/relationships/hyperlink" Target="http://trax.boy-scouts.net/" TargetMode="External"/><Relationship Id="rId1" Type="http://schemas.openxmlformats.org/officeDocument/2006/relationships/hyperlink" Target="mailto:trax@oradat.com" TargetMode="External"/><Relationship Id="rId5" Type="http://schemas.openxmlformats.org/officeDocument/2006/relationships/printerSettings" Target="../printerSettings/printerSettings1.bin"/><Relationship Id="rId4" Type="http://schemas.openxmlformats.org/officeDocument/2006/relationships/hyperlink" Target="http://trax.boy-scouts.net/faq.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4"/>
  <sheetViews>
    <sheetView showGridLines="0" tabSelected="1" zoomScaleNormal="100" zoomScaleSheetLayoutView="145" workbookViewId="0">
      <selection activeCell="F3" sqref="F3"/>
    </sheetView>
  </sheetViews>
  <sheetFormatPr defaultRowHeight="12.75"/>
  <cols>
    <col min="1" max="1" width="2.5703125" customWidth="1"/>
    <col min="2" max="2" width="14.85546875" customWidth="1"/>
    <col min="3" max="3" width="9.7109375" customWidth="1"/>
    <col min="5" max="5" width="11" customWidth="1"/>
    <col min="10" max="10" width="8.42578125" customWidth="1"/>
  </cols>
  <sheetData>
    <row r="1" spans="1:10">
      <c r="A1" s="140" t="s">
        <v>9</v>
      </c>
      <c r="B1" s="140"/>
      <c r="C1" s="140"/>
      <c r="D1" s="140"/>
      <c r="E1" s="140"/>
      <c r="F1" s="140"/>
      <c r="G1" s="140"/>
      <c r="H1" s="140"/>
      <c r="I1" s="140"/>
      <c r="J1" s="140"/>
    </row>
    <row r="2" spans="1:10" ht="9" customHeight="1" thickBot="1"/>
    <row r="3" spans="1:10" ht="13.5" thickBot="1">
      <c r="A3" s="137" t="s">
        <v>3</v>
      </c>
      <c r="B3" s="137"/>
      <c r="C3" s="137"/>
      <c r="D3" s="137"/>
      <c r="E3" s="145"/>
      <c r="F3" s="122" t="s">
        <v>111</v>
      </c>
    </row>
    <row r="4" spans="1:10" ht="9" customHeight="1" thickBot="1"/>
    <row r="5" spans="1:10" ht="13.5" thickBot="1">
      <c r="A5" s="137" t="s">
        <v>4</v>
      </c>
      <c r="B5" s="137"/>
      <c r="C5" s="137"/>
      <c r="D5" s="137"/>
      <c r="E5" s="145"/>
      <c r="F5" s="87" t="s">
        <v>111</v>
      </c>
    </row>
    <row r="6" spans="1:10" ht="9" customHeight="1"/>
    <row r="7" spans="1:10">
      <c r="A7" s="137" t="s">
        <v>5</v>
      </c>
      <c r="B7" s="137"/>
      <c r="C7" s="137"/>
      <c r="D7" s="137"/>
      <c r="E7" s="137"/>
      <c r="F7" s="137"/>
      <c r="G7" s="137"/>
      <c r="H7" s="137"/>
      <c r="I7" s="137"/>
      <c r="J7" s="137"/>
    </row>
    <row r="8" spans="1:10" ht="51" customHeight="1">
      <c r="B8" s="236" t="s">
        <v>146</v>
      </c>
      <c r="C8" s="133"/>
      <c r="D8" s="133"/>
      <c r="E8" s="133"/>
      <c r="F8" s="133"/>
      <c r="G8" s="133"/>
      <c r="H8" s="133"/>
      <c r="I8" s="133"/>
      <c r="J8" s="133"/>
    </row>
    <row r="9" spans="1:10" ht="20.25" customHeight="1">
      <c r="A9" s="137" t="s">
        <v>6</v>
      </c>
      <c r="B9" s="137"/>
      <c r="C9" s="137"/>
      <c r="D9" s="137"/>
      <c r="E9" s="137"/>
      <c r="F9" s="137"/>
      <c r="G9" s="137"/>
      <c r="H9" s="137"/>
      <c r="I9" s="137"/>
      <c r="J9" s="137"/>
    </row>
    <row r="10" spans="1:10" ht="12.75" customHeight="1">
      <c r="B10" s="236" t="s">
        <v>147</v>
      </c>
      <c r="C10" s="133"/>
      <c r="D10" s="133"/>
      <c r="E10" s="133"/>
      <c r="F10" s="133"/>
      <c r="G10" s="133"/>
      <c r="H10" s="133"/>
      <c r="I10" s="133"/>
      <c r="J10" s="133"/>
    </row>
    <row r="11" spans="1:10" ht="20.25" customHeight="1">
      <c r="A11" s="137" t="s">
        <v>7</v>
      </c>
      <c r="B11" s="135"/>
      <c r="C11" s="135"/>
      <c r="D11" s="135"/>
      <c r="E11" s="135"/>
      <c r="F11" s="135"/>
      <c r="G11" s="135"/>
      <c r="H11" s="135"/>
      <c r="I11" s="135"/>
      <c r="J11" s="135"/>
    </row>
    <row r="12" spans="1:10" ht="12.75" customHeight="1">
      <c r="B12" s="236" t="s">
        <v>149</v>
      </c>
      <c r="C12" s="133"/>
      <c r="D12" s="133"/>
      <c r="E12" s="133"/>
      <c r="F12" s="133"/>
      <c r="G12" s="133"/>
      <c r="H12" s="133"/>
      <c r="I12" s="133"/>
      <c r="J12" s="133"/>
    </row>
    <row r="13" spans="1:10" ht="20.25" customHeight="1">
      <c r="A13" s="137" t="s">
        <v>42</v>
      </c>
      <c r="B13" s="137"/>
      <c r="C13" s="137"/>
      <c r="D13" s="137"/>
      <c r="E13" s="137"/>
      <c r="F13" s="137"/>
      <c r="G13" s="137"/>
      <c r="H13" s="137"/>
      <c r="I13" s="137"/>
      <c r="J13" s="137"/>
    </row>
    <row r="14" spans="1:10" ht="25.5" customHeight="1">
      <c r="B14" s="133" t="s">
        <v>37</v>
      </c>
      <c r="C14" s="133"/>
      <c r="D14" s="133"/>
      <c r="E14" s="133"/>
      <c r="F14" s="133"/>
      <c r="G14" s="133"/>
      <c r="H14" s="133"/>
      <c r="I14" s="133"/>
      <c r="J14" s="133"/>
    </row>
    <row r="15" spans="1:10" ht="20.25" customHeight="1">
      <c r="A15" s="137" t="s">
        <v>43</v>
      </c>
      <c r="B15" s="137"/>
      <c r="C15" s="137"/>
      <c r="D15" s="137"/>
      <c r="E15" s="137"/>
      <c r="F15" s="137"/>
      <c r="G15" s="137"/>
      <c r="H15" s="137"/>
      <c r="I15" s="137"/>
      <c r="J15" s="137"/>
    </row>
    <row r="16" spans="1:10" ht="25.5" customHeight="1">
      <c r="B16" s="133" t="s">
        <v>44</v>
      </c>
      <c r="C16" s="133"/>
      <c r="D16" s="133"/>
      <c r="E16" s="133"/>
      <c r="F16" s="133"/>
      <c r="G16" s="133"/>
      <c r="H16" s="133"/>
      <c r="I16" s="133"/>
      <c r="J16" s="133"/>
    </row>
    <row r="17" spans="1:10" ht="20.25" customHeight="1">
      <c r="A17" s="137" t="s">
        <v>8</v>
      </c>
      <c r="B17" s="137"/>
      <c r="C17" s="137"/>
      <c r="D17" s="137"/>
      <c r="E17" s="137"/>
      <c r="F17" s="137"/>
      <c r="G17" s="137"/>
      <c r="H17" s="137"/>
      <c r="I17" s="137"/>
      <c r="J17" s="137"/>
    </row>
    <row r="18" spans="1:10" ht="38.25" customHeight="1">
      <c r="B18" s="143" t="s">
        <v>148</v>
      </c>
      <c r="C18" s="143"/>
      <c r="D18" s="143"/>
      <c r="E18" s="143"/>
      <c r="F18" s="143"/>
      <c r="G18" s="143"/>
      <c r="H18" s="143"/>
      <c r="I18" s="143"/>
      <c r="J18" s="143"/>
    </row>
    <row r="19" spans="1:10" ht="20.25" customHeight="1">
      <c r="A19" s="137" t="s">
        <v>10</v>
      </c>
      <c r="B19" s="137"/>
      <c r="C19" s="137"/>
      <c r="D19" s="137"/>
      <c r="E19" s="137"/>
      <c r="F19" s="137"/>
      <c r="G19" s="137"/>
      <c r="H19" s="137"/>
      <c r="I19" s="137"/>
      <c r="J19" s="137"/>
    </row>
    <row r="20" spans="1:10" ht="51" customHeight="1">
      <c r="B20" s="237" t="s">
        <v>150</v>
      </c>
      <c r="C20" s="143"/>
      <c r="D20" s="143"/>
      <c r="E20" s="143"/>
      <c r="F20" s="143"/>
      <c r="G20" s="143"/>
      <c r="H20" s="143"/>
      <c r="I20" s="143"/>
      <c r="J20" s="143"/>
    </row>
    <row r="21" spans="1:10" s="127" customFormat="1">
      <c r="B21" s="237" t="s">
        <v>151</v>
      </c>
      <c r="C21" s="237"/>
      <c r="D21" s="237"/>
      <c r="E21" s="237"/>
      <c r="F21" s="237"/>
      <c r="G21" s="237"/>
      <c r="H21" s="237"/>
      <c r="I21" s="237"/>
      <c r="J21" s="237"/>
    </row>
    <row r="22" spans="1:10" ht="20.25" customHeight="1">
      <c r="A22" s="1" t="s">
        <v>62</v>
      </c>
      <c r="B22" s="86"/>
      <c r="C22" s="86"/>
      <c r="D22" s="86"/>
      <c r="E22" s="86"/>
      <c r="F22" s="86"/>
      <c r="G22" s="86"/>
      <c r="H22" s="86"/>
      <c r="I22" s="86"/>
      <c r="J22" s="86"/>
    </row>
    <row r="23" spans="1:10" ht="38.25" customHeight="1">
      <c r="B23" s="133" t="s">
        <v>63</v>
      </c>
      <c r="C23" s="133"/>
      <c r="D23" s="133"/>
      <c r="E23" s="133"/>
      <c r="F23" s="133"/>
      <c r="G23" s="133"/>
      <c r="H23" s="133"/>
      <c r="I23" s="133"/>
      <c r="J23" s="133"/>
    </row>
    <row r="24" spans="1:10" ht="12.75" customHeight="1">
      <c r="B24" s="86"/>
      <c r="C24" s="144" t="s">
        <v>64</v>
      </c>
      <c r="D24" s="144"/>
      <c r="E24" s="144"/>
      <c r="F24" s="144"/>
      <c r="G24" s="86"/>
      <c r="H24" s="86"/>
      <c r="I24" s="86"/>
      <c r="J24" s="86"/>
    </row>
    <row r="25" spans="1:10" ht="52.9" customHeight="1">
      <c r="B25" s="133" t="s">
        <v>72</v>
      </c>
      <c r="C25" s="133"/>
      <c r="D25" s="133"/>
      <c r="E25" s="133"/>
      <c r="F25" s="133"/>
      <c r="G25" s="133"/>
      <c r="H25" s="133"/>
      <c r="I25" s="133"/>
      <c r="J25" s="133"/>
    </row>
    <row r="26" spans="1:10" ht="20.25" customHeight="1">
      <c r="A26" s="137" t="s">
        <v>11</v>
      </c>
      <c r="B26" s="137"/>
      <c r="C26" s="137"/>
      <c r="D26" s="137"/>
      <c r="E26" s="137"/>
      <c r="F26" s="137"/>
      <c r="G26" s="137"/>
      <c r="H26" s="137"/>
      <c r="I26" s="137"/>
      <c r="J26" s="137"/>
    </row>
    <row r="27" spans="1:10" ht="63.75" customHeight="1">
      <c r="B27" s="141" t="s">
        <v>82</v>
      </c>
      <c r="C27" s="142"/>
      <c r="D27" s="142"/>
      <c r="E27" s="142"/>
      <c r="F27" s="142"/>
      <c r="G27" s="142"/>
      <c r="H27" s="142"/>
      <c r="I27" s="142"/>
      <c r="J27" s="142"/>
    </row>
    <row r="28" spans="1:10" ht="25.5" customHeight="1">
      <c r="A28" s="139" t="s">
        <v>14</v>
      </c>
      <c r="B28" s="139"/>
      <c r="C28" s="139"/>
      <c r="D28" s="139"/>
      <c r="E28" s="139"/>
      <c r="F28" s="139"/>
      <c r="G28" s="139"/>
      <c r="H28" s="139"/>
      <c r="I28" s="139"/>
      <c r="J28" s="139"/>
    </row>
    <row r="29" spans="1:10" s="20" customFormat="1" ht="15.75" customHeight="1">
      <c r="B29" s="133" t="s">
        <v>15</v>
      </c>
      <c r="C29" s="133"/>
      <c r="D29" s="133"/>
      <c r="E29" s="133"/>
      <c r="F29" s="133"/>
      <c r="G29" s="133"/>
      <c r="H29" s="133"/>
      <c r="I29" s="133"/>
      <c r="J29" s="133"/>
    </row>
    <row r="30" spans="1:10" ht="38.25" customHeight="1">
      <c r="B30" s="133" t="s">
        <v>65</v>
      </c>
      <c r="C30" s="133"/>
      <c r="D30" s="133"/>
      <c r="E30" s="133"/>
      <c r="F30" s="133"/>
      <c r="G30" s="133"/>
      <c r="H30" s="133"/>
      <c r="I30" s="133"/>
      <c r="J30" s="133"/>
    </row>
    <row r="31" spans="1:10" ht="12.75" customHeight="1">
      <c r="B31" s="133" t="s">
        <v>24</v>
      </c>
      <c r="C31" s="133"/>
      <c r="D31" s="147" t="s">
        <v>25</v>
      </c>
      <c r="E31" s="147"/>
      <c r="F31" s="147"/>
      <c r="G31" s="92"/>
      <c r="H31" s="92"/>
      <c r="I31" s="92"/>
      <c r="J31" s="92"/>
    </row>
    <row r="32" spans="1:10" ht="26.25" customHeight="1">
      <c r="B32" s="142" t="s">
        <v>16</v>
      </c>
      <c r="C32" s="142"/>
      <c r="D32" s="142"/>
      <c r="E32" s="142"/>
      <c r="F32" s="142"/>
      <c r="G32" s="142"/>
      <c r="H32" s="142"/>
      <c r="I32" s="142"/>
      <c r="J32" s="142"/>
    </row>
    <row r="33" spans="1:10" ht="27.75" customHeight="1">
      <c r="B33" s="133" t="s">
        <v>17</v>
      </c>
      <c r="C33" s="133"/>
      <c r="D33" s="133"/>
      <c r="E33" s="133"/>
      <c r="F33" s="133"/>
      <c r="G33" s="133"/>
      <c r="H33" s="133"/>
      <c r="I33" s="133"/>
      <c r="J33" s="133"/>
    </row>
    <row r="34" spans="1:10" ht="20.25" customHeight="1">
      <c r="A34" s="137" t="s">
        <v>20</v>
      </c>
      <c r="B34" s="137"/>
      <c r="C34" s="137"/>
      <c r="D34" s="137"/>
      <c r="E34" s="137"/>
      <c r="F34" s="137"/>
      <c r="G34" s="137"/>
      <c r="H34" s="137"/>
      <c r="I34" s="137"/>
      <c r="J34" s="137"/>
    </row>
    <row r="35" spans="1:10">
      <c r="B35" s="146" t="s">
        <v>71</v>
      </c>
      <c r="C35" s="146"/>
      <c r="D35" s="146"/>
      <c r="E35" s="146"/>
      <c r="F35" s="146"/>
      <c r="G35" s="146"/>
      <c r="H35" s="146"/>
      <c r="I35" s="146"/>
      <c r="J35" s="146"/>
    </row>
    <row r="36" spans="1:10" ht="20.25" customHeight="1">
      <c r="A36" s="137" t="s">
        <v>81</v>
      </c>
      <c r="B36" s="137"/>
      <c r="C36" s="137"/>
      <c r="D36" s="137"/>
      <c r="E36" s="137"/>
      <c r="F36" s="137"/>
      <c r="G36" s="137"/>
      <c r="H36" s="137"/>
      <c r="I36" s="137"/>
      <c r="J36" s="137"/>
    </row>
    <row r="37" spans="1:10" ht="40.9" customHeight="1">
      <c r="B37" s="138" t="s">
        <v>70</v>
      </c>
      <c r="C37" s="133"/>
      <c r="D37" s="133"/>
      <c r="E37" s="133"/>
      <c r="F37" s="133"/>
      <c r="G37" s="133"/>
      <c r="H37" s="133"/>
      <c r="I37" s="133"/>
      <c r="J37" s="133"/>
    </row>
    <row r="39" spans="1:10">
      <c r="A39" s="140" t="s">
        <v>21</v>
      </c>
      <c r="B39" s="140"/>
      <c r="C39" s="140"/>
      <c r="D39" s="140"/>
      <c r="E39" s="140"/>
      <c r="F39" s="140"/>
      <c r="G39" s="140"/>
      <c r="H39" s="140"/>
      <c r="I39" s="140"/>
      <c r="J39" s="140"/>
    </row>
    <row r="40" spans="1:10">
      <c r="B40" s="1" t="s">
        <v>144</v>
      </c>
      <c r="C40" s="55">
        <v>43346</v>
      </c>
      <c r="D40" s="235" t="s">
        <v>145</v>
      </c>
    </row>
    <row r="41" spans="1:10">
      <c r="B41" s="1"/>
      <c r="C41" s="55"/>
      <c r="D41" s="33"/>
    </row>
    <row r="42" spans="1:10">
      <c r="C42" s="55"/>
    </row>
    <row r="43" spans="1:10">
      <c r="B43" s="1"/>
      <c r="C43" s="55"/>
      <c r="D43" s="33"/>
    </row>
    <row r="44" spans="1:10">
      <c r="C44" s="55"/>
      <c r="D44" s="33"/>
    </row>
    <row r="45" spans="1:10">
      <c r="C45" s="55"/>
    </row>
    <row r="46" spans="1:10" ht="25.5" customHeight="1">
      <c r="B46" s="51"/>
      <c r="C46" s="56"/>
      <c r="D46" s="130"/>
      <c r="E46" s="131"/>
      <c r="F46" s="131"/>
      <c r="G46" s="131"/>
      <c r="H46" s="131"/>
      <c r="I46" s="131"/>
      <c r="J46" s="131"/>
    </row>
    <row r="47" spans="1:10">
      <c r="C47" s="55"/>
    </row>
    <row r="48" spans="1:10" ht="25.5" customHeight="1">
      <c r="B48" s="51"/>
      <c r="C48" s="56"/>
      <c r="D48" s="130"/>
      <c r="E48" s="131"/>
      <c r="F48" s="131"/>
      <c r="G48" s="131"/>
      <c r="H48" s="131"/>
      <c r="I48" s="131"/>
      <c r="J48" s="131"/>
    </row>
    <row r="49" spans="2:10">
      <c r="C49" s="55"/>
      <c r="D49" s="33"/>
    </row>
    <row r="50" spans="2:10">
      <c r="C50" s="55"/>
    </row>
    <row r="51" spans="2:10" ht="12.75" customHeight="1">
      <c r="B51" s="51"/>
      <c r="C51" s="56"/>
      <c r="D51" s="130"/>
      <c r="E51" s="131"/>
      <c r="F51" s="131"/>
      <c r="G51" s="131"/>
      <c r="H51" s="131"/>
      <c r="I51" s="131"/>
      <c r="J51" s="131"/>
    </row>
    <row r="52" spans="2:10">
      <c r="C52" s="55"/>
    </row>
    <row r="53" spans="2:10">
      <c r="B53" s="51"/>
      <c r="C53" s="56"/>
      <c r="D53" s="130"/>
      <c r="E53" s="131"/>
      <c r="F53" s="131"/>
      <c r="G53" s="131"/>
      <c r="H53" s="131"/>
      <c r="I53" s="131"/>
      <c r="J53" s="131"/>
    </row>
    <row r="54" spans="2:10">
      <c r="C54" s="32"/>
    </row>
    <row r="55" spans="2:10">
      <c r="B55" s="51"/>
      <c r="C55" s="56"/>
      <c r="D55" s="130"/>
      <c r="E55" s="131"/>
      <c r="F55" s="131"/>
      <c r="G55" s="131"/>
      <c r="H55" s="131"/>
      <c r="I55" s="131"/>
      <c r="J55" s="131"/>
    </row>
    <row r="56" spans="2:10">
      <c r="C56" s="32"/>
    </row>
    <row r="57" spans="2:10">
      <c r="B57" s="51"/>
      <c r="C57" s="56"/>
      <c r="D57" s="130"/>
      <c r="E57" s="131"/>
      <c r="F57" s="131"/>
      <c r="G57" s="131"/>
      <c r="H57" s="131"/>
      <c r="I57" s="131"/>
      <c r="J57" s="131"/>
    </row>
    <row r="58" spans="2:10" ht="25.5" customHeight="1">
      <c r="C58" s="32"/>
      <c r="D58" s="132"/>
      <c r="E58" s="132"/>
      <c r="F58" s="132"/>
      <c r="G58" s="132"/>
      <c r="H58" s="132"/>
      <c r="I58" s="132"/>
      <c r="J58" s="132"/>
    </row>
    <row r="59" spans="2:10">
      <c r="C59" s="32"/>
    </row>
    <row r="60" spans="2:10">
      <c r="B60" s="51"/>
      <c r="C60" s="56"/>
      <c r="D60" s="130"/>
      <c r="E60" s="131"/>
      <c r="F60" s="131"/>
      <c r="G60" s="131"/>
      <c r="H60" s="131"/>
      <c r="I60" s="131"/>
      <c r="J60" s="131"/>
    </row>
    <row r="61" spans="2:10">
      <c r="C61" s="32"/>
      <c r="D61" s="132"/>
      <c r="E61" s="132"/>
      <c r="F61" s="132"/>
      <c r="G61" s="132"/>
      <c r="H61" s="132"/>
      <c r="I61" s="132"/>
      <c r="J61" s="132"/>
    </row>
    <row r="62" spans="2:10" ht="25.5" customHeight="1">
      <c r="C62" s="32"/>
      <c r="D62" s="132"/>
      <c r="E62" s="132"/>
      <c r="F62" s="132"/>
      <c r="G62" s="132"/>
      <c r="H62" s="132"/>
      <c r="I62" s="132"/>
      <c r="J62" s="132"/>
    </row>
    <row r="63" spans="2:10">
      <c r="C63" s="32"/>
    </row>
    <row r="64" spans="2:10" ht="12.75" customHeight="1">
      <c r="B64" s="51"/>
      <c r="C64" s="56"/>
      <c r="D64" s="136"/>
      <c r="E64" s="136"/>
      <c r="F64" s="136"/>
      <c r="G64" s="136"/>
      <c r="H64" s="136"/>
      <c r="I64" s="136"/>
      <c r="J64" s="136"/>
    </row>
    <row r="65" spans="2:10">
      <c r="C65" s="32"/>
      <c r="D65" s="33"/>
    </row>
    <row r="66" spans="2:10">
      <c r="C66" s="32"/>
    </row>
    <row r="67" spans="2:10" ht="25.5" customHeight="1">
      <c r="B67" s="51"/>
      <c r="C67" s="56"/>
      <c r="D67" s="132"/>
      <c r="E67" s="132"/>
      <c r="F67" s="132"/>
      <c r="G67" s="132"/>
      <c r="H67" s="132"/>
      <c r="I67" s="132"/>
      <c r="J67" s="132"/>
    </row>
    <row r="68" spans="2:10">
      <c r="C68" s="32"/>
    </row>
    <row r="69" spans="2:10" ht="25.5" customHeight="1">
      <c r="B69" s="51"/>
      <c r="C69" s="56"/>
      <c r="D69" s="132"/>
      <c r="E69" s="133"/>
      <c r="F69" s="133"/>
      <c r="G69" s="133"/>
      <c r="H69" s="133"/>
      <c r="I69" s="133"/>
      <c r="J69" s="133"/>
    </row>
    <row r="70" spans="2:10">
      <c r="C70" s="32"/>
      <c r="D70" s="134"/>
      <c r="E70" s="135"/>
      <c r="F70" s="135"/>
      <c r="G70" s="135"/>
      <c r="H70" s="135"/>
      <c r="I70" s="135"/>
      <c r="J70" s="135"/>
    </row>
    <row r="71" spans="2:10">
      <c r="C71" s="32"/>
    </row>
    <row r="72" spans="2:10">
      <c r="B72" s="51"/>
      <c r="C72" s="56"/>
      <c r="D72" s="132"/>
      <c r="E72" s="133"/>
      <c r="F72" s="133"/>
      <c r="G72" s="133"/>
      <c r="H72" s="133"/>
      <c r="I72" s="133"/>
      <c r="J72" s="133"/>
    </row>
    <row r="73" spans="2:10">
      <c r="C73" s="32"/>
      <c r="D73" s="33"/>
    </row>
    <row r="74" spans="2:10">
      <c r="C74" s="32"/>
      <c r="D74" s="33"/>
    </row>
    <row r="75" spans="2:10" ht="25.5" customHeight="1">
      <c r="C75" s="32"/>
      <c r="D75" s="132"/>
      <c r="E75" s="132"/>
      <c r="F75" s="132"/>
      <c r="G75" s="132"/>
      <c r="H75" s="132"/>
      <c r="I75" s="132"/>
      <c r="J75" s="132"/>
    </row>
    <row r="76" spans="2:10">
      <c r="C76" s="32"/>
    </row>
    <row r="77" spans="2:10">
      <c r="B77" s="51"/>
      <c r="C77" s="56"/>
      <c r="D77" s="132"/>
      <c r="E77" s="133"/>
      <c r="F77" s="133"/>
      <c r="G77" s="133"/>
      <c r="H77" s="133"/>
      <c r="I77" s="133"/>
      <c r="J77" s="133"/>
    </row>
    <row r="78" spans="2:10">
      <c r="C78" s="32"/>
    </row>
    <row r="79" spans="2:10">
      <c r="B79" s="51"/>
      <c r="C79" s="56"/>
      <c r="D79" s="132"/>
      <c r="E79" s="133"/>
      <c r="F79" s="133"/>
      <c r="G79" s="133"/>
      <c r="H79" s="133"/>
      <c r="I79" s="133"/>
      <c r="J79" s="133"/>
    </row>
    <row r="80" spans="2:10" ht="25.5" customHeight="1">
      <c r="D80" s="130"/>
      <c r="E80" s="131"/>
      <c r="F80" s="131"/>
      <c r="G80" s="131"/>
      <c r="H80" s="131"/>
      <c r="I80" s="131"/>
      <c r="J80" s="131"/>
    </row>
    <row r="82" spans="2:10" ht="25.5" customHeight="1">
      <c r="B82" s="51"/>
      <c r="C82" s="56"/>
      <c r="D82" s="132"/>
      <c r="E82" s="133"/>
      <c r="F82" s="133"/>
      <c r="G82" s="133"/>
      <c r="H82" s="133"/>
      <c r="I82" s="133"/>
      <c r="J82" s="133"/>
    </row>
    <row r="84" spans="2:10">
      <c r="B84" s="51"/>
      <c r="C84" s="100"/>
      <c r="D84" s="101"/>
    </row>
    <row r="86" spans="2:10">
      <c r="B86" s="51"/>
      <c r="C86" s="111"/>
      <c r="D86" s="101"/>
    </row>
    <row r="87" spans="2:10">
      <c r="D87" s="101"/>
    </row>
    <row r="88" spans="2:10">
      <c r="D88" s="101"/>
    </row>
    <row r="89" spans="2:10">
      <c r="D89" s="101"/>
    </row>
    <row r="91" spans="2:10">
      <c r="B91" s="51"/>
      <c r="C91" s="100"/>
      <c r="D91" s="101"/>
    </row>
    <row r="92" spans="2:10">
      <c r="D92" s="101"/>
    </row>
    <row r="94" spans="2:10" s="115" customFormat="1">
      <c r="B94" s="51"/>
      <c r="C94" s="100"/>
      <c r="D94" s="101"/>
    </row>
  </sheetData>
  <sheetProtection algorithmName="SHA-512" hashValue="KVtUnYAYXPFZ1VT63sQ4x3b7lDDT6vdBlp3x2k8qhoKMDBzO02xl3cH8FNPcuiwdsyNLIKTaAV/0vTAIB7SJSQ==" saltValue="9T0BDW3YB9gg8/DKEqP+MA==" spinCount="100000" sheet="1" selectLockedCells="1"/>
  <mergeCells count="55">
    <mergeCell ref="B21:J21"/>
    <mergeCell ref="B35:J35"/>
    <mergeCell ref="B32:J32"/>
    <mergeCell ref="B33:J33"/>
    <mergeCell ref="A34:J34"/>
    <mergeCell ref="D31:F31"/>
    <mergeCell ref="B31:C31"/>
    <mergeCell ref="B30:J30"/>
    <mergeCell ref="A1:J1"/>
    <mergeCell ref="B8:J8"/>
    <mergeCell ref="A3:E3"/>
    <mergeCell ref="A5:E5"/>
    <mergeCell ref="A9:J9"/>
    <mergeCell ref="B12:J12"/>
    <mergeCell ref="A7:J7"/>
    <mergeCell ref="B16:J16"/>
    <mergeCell ref="B10:J10"/>
    <mergeCell ref="B18:J18"/>
    <mergeCell ref="A13:J13"/>
    <mergeCell ref="B14:J14"/>
    <mergeCell ref="A15:J15"/>
    <mergeCell ref="B29:J29"/>
    <mergeCell ref="A26:J26"/>
    <mergeCell ref="D61:J61"/>
    <mergeCell ref="D51:J51"/>
    <mergeCell ref="A36:J36"/>
    <mergeCell ref="D48:J48"/>
    <mergeCell ref="A11:J11"/>
    <mergeCell ref="B37:J37"/>
    <mergeCell ref="A28:J28"/>
    <mergeCell ref="A17:J17"/>
    <mergeCell ref="A19:J19"/>
    <mergeCell ref="B23:J23"/>
    <mergeCell ref="B25:J25"/>
    <mergeCell ref="D46:J46"/>
    <mergeCell ref="A39:J39"/>
    <mergeCell ref="B27:J27"/>
    <mergeCell ref="B20:J20"/>
    <mergeCell ref="C24:F24"/>
    <mergeCell ref="D53:J53"/>
    <mergeCell ref="D60:J60"/>
    <mergeCell ref="D57:J57"/>
    <mergeCell ref="D55:J55"/>
    <mergeCell ref="D82:J82"/>
    <mergeCell ref="D79:J79"/>
    <mergeCell ref="D77:J77"/>
    <mergeCell ref="D69:J69"/>
    <mergeCell ref="D70:J70"/>
    <mergeCell ref="D64:J64"/>
    <mergeCell ref="D75:J75"/>
    <mergeCell ref="D80:J80"/>
    <mergeCell ref="D58:J58"/>
    <mergeCell ref="D72:J72"/>
    <mergeCell ref="D67:J67"/>
    <mergeCell ref="D62:J62"/>
  </mergeCells>
  <phoneticPr fontId="2" type="noConversion"/>
  <hyperlinks>
    <hyperlink ref="B35" r:id="rId1" xr:uid="{00000000-0004-0000-0000-000000000000}"/>
    <hyperlink ref="D31" r:id="rId2" xr:uid="{00000000-0004-0000-0000-000001000000}"/>
    <hyperlink ref="B38" r:id="rId3" display="fsteele@houston.rr.com" xr:uid="{00000000-0004-0000-0000-000002000000}"/>
    <hyperlink ref="C24" r:id="rId4" xr:uid="{00000000-0004-0000-0000-000003000000}"/>
  </hyperlinks>
  <pageMargins left="0.75" right="0.75" top="1" bottom="1" header="0.5" footer="0.5"/>
  <pageSetup scale="98" orientation="portrait" horizontalDpi="4294967293" r:id="rId5"/>
  <headerFooter alignWithMargins="0">
    <oddHeader xml:space="preserve">&amp;C&amp;"Arial,Bold"&amp;14TigerTrax&amp;12
&amp;10Version 1.16
for the Tiger Book (c)2001&amp;"Arial,Regular"
</oddHeader>
  </headerFooter>
  <rowBreaks count="2" manualBreakCount="2">
    <brk id="27" max="9" man="1"/>
    <brk id="63"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27"/>
  <sheetViews>
    <sheetView showGridLines="0" zoomScaleNormal="100" zoomScaleSheetLayoutView="85" zoomScalePageLayoutView="85"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2</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IF(Achievements!G6&lt;&gt;"", Achievements!G6, " ")</f>
        <v xml:space="preserve"> </v>
      </c>
      <c r="I4" s="192" t="s">
        <v>68</v>
      </c>
      <c r="J4" s="15">
        <f>Electives!C6</f>
        <v>1</v>
      </c>
      <c r="K4" s="213" t="str">
        <f>Electives!D6</f>
        <v>Discuss things built/knocked down</v>
      </c>
      <c r="L4" s="15" t="str">
        <f>IF(Electives!G6&lt;&gt;"", Electives!G6, "")</f>
        <v/>
      </c>
    </row>
    <row r="5" spans="1:12">
      <c r="A5" s="17" t="s">
        <v>69</v>
      </c>
      <c r="B5" s="215" t="str">
        <f>IF(COUNTIF(B10:B14,"C")&gt;0, COUNTIF(B10:B14,"C"), " ")</f>
        <v xml:space="preserve"> </v>
      </c>
      <c r="D5" s="197"/>
      <c r="E5" s="15">
        <f>Achievements!C7</f>
        <v>2</v>
      </c>
      <c r="F5" s="98" t="str">
        <f>Achievements!D7</f>
        <v>Repeat Cub Scout motto.  Explain</v>
      </c>
      <c r="G5" s="15" t="str">
        <f>IF(Achievements!G7&lt;&gt;"", Achievements!G7, " ")</f>
        <v xml:space="preserve"> </v>
      </c>
      <c r="I5" s="193"/>
      <c r="J5" s="15">
        <f>Electives!C7</f>
        <v>2</v>
      </c>
      <c r="K5" s="213" t="str">
        <f>Electives!D7</f>
        <v>Discuss emotional building/knocking</v>
      </c>
      <c r="L5" s="15" t="str">
        <f>IF(Electives!G7&lt;&gt;"", Electives!G7, "")</f>
        <v/>
      </c>
    </row>
    <row r="6" spans="1:12">
      <c r="A6" s="219" t="s">
        <v>143</v>
      </c>
      <c r="B6" s="215" t="str">
        <f>IF(COUNTIF(B18:B24,"C")&gt;0, COUNTIF(B18:B24,"C"), " ")</f>
        <v xml:space="preserve"> </v>
      </c>
      <c r="D6" s="197"/>
      <c r="E6" s="15">
        <f>Achievements!C8</f>
        <v>3</v>
      </c>
      <c r="F6" s="98" t="str">
        <f>Achievements!D8</f>
        <v>Show Cub Scout Salute.  Explain</v>
      </c>
      <c r="G6" s="15" t="str">
        <f>IF(Achievements!G8&lt;&gt;"", Achievements!G8, " ")</f>
        <v xml:space="preserve"> </v>
      </c>
      <c r="I6" s="194"/>
      <c r="J6" s="15">
        <f>Electives!C8</f>
        <v>3</v>
      </c>
      <c r="K6" s="213" t="str">
        <f>Electives!D8</f>
        <v>Build structures</v>
      </c>
      <c r="L6" s="15" t="str">
        <f>IF(Electives!G8&lt;&gt;"", Electives!G8, "")</f>
        <v/>
      </c>
    </row>
    <row r="7" spans="1:12">
      <c r="D7" s="197"/>
      <c r="E7" s="15">
        <f>Achievements!C9</f>
        <v>4</v>
      </c>
      <c r="F7" s="98" t="str">
        <f>Achievements!D9</f>
        <v>Play a game with your den</v>
      </c>
      <c r="G7" s="15" t="str">
        <f>IF(Achievements!G9&lt;&gt;"", Achievements!G9,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IF(Achievements!G10&lt;&gt;"", Achievements!G10, " ")</f>
        <v xml:space="preserve"> </v>
      </c>
      <c r="I8" s="192" t="s">
        <v>68</v>
      </c>
      <c r="J8" s="15">
        <f>Electives!C11</f>
        <v>1</v>
      </c>
      <c r="K8" s="213" t="str">
        <f>Electives!D11</f>
        <v>Explore motion</v>
      </c>
      <c r="L8" s="15" t="str">
        <f>IF(Electives!G11&lt;&gt;"", Electives!G11, "")</f>
        <v/>
      </c>
    </row>
    <row r="9" spans="1:12" ht="12.75" customHeight="1">
      <c r="A9" s="1" t="s">
        <v>13</v>
      </c>
      <c r="D9" s="137" t="str">
        <f>Achievements!C12</f>
        <v>Animal Kingdom</v>
      </c>
      <c r="E9" s="137"/>
      <c r="F9" s="137"/>
      <c r="G9" s="137"/>
      <c r="I9" s="193"/>
      <c r="J9" s="15">
        <f>Electives!C12</f>
        <v>2</v>
      </c>
      <c r="K9" s="213" t="str">
        <f>Electives!D12</f>
        <v>Explore force</v>
      </c>
      <c r="L9" s="15" t="str">
        <f>IF(Electives!G12&lt;&gt;"", Electives!G12, "")</f>
        <v/>
      </c>
    </row>
    <row r="10" spans="1:12" ht="12" customHeight="1">
      <c r="A10" s="18" t="str">
        <f>D3</f>
        <v>Lion's Honor</v>
      </c>
      <c r="B10" s="99" t="str">
        <f>Achievements!G11</f>
        <v xml:space="preserve"> </v>
      </c>
      <c r="D10" s="195" t="str">
        <f>IF(Achievements!$F12&lt;&gt;"", Achievements!$F12, " ")</f>
        <v>(do all)</v>
      </c>
      <c r="E10" s="15">
        <f>Achievements!C13</f>
        <v>1</v>
      </c>
      <c r="F10" s="98" t="str">
        <f>Achievements!D13</f>
        <v>Learn role of community servant</v>
      </c>
      <c r="G10" s="15" t="str">
        <f>IF(Achievements!G13&lt;&gt;"", Achievements!G13, " ")</f>
        <v xml:space="preserve"> </v>
      </c>
      <c r="I10" s="194"/>
      <c r="J10" s="15">
        <f>Electives!C13</f>
        <v>3</v>
      </c>
      <c r="K10" s="213" t="str">
        <f>Electives!D13</f>
        <v>Create useful object</v>
      </c>
      <c r="L10" s="15" t="str">
        <f>IF(Electives!G13&lt;&gt;"", Electives!G13, "")</f>
        <v/>
      </c>
    </row>
    <row r="11" spans="1:12">
      <c r="A11" s="19" t="str">
        <f>D14</f>
        <v>Fun on the Run!</v>
      </c>
      <c r="B11" s="99" t="str">
        <f>Achievements!G23</f>
        <v xml:space="preserve"> </v>
      </c>
      <c r="D11" s="195"/>
      <c r="E11" s="15">
        <f>Achievements!C14</f>
        <v>2</v>
      </c>
      <c r="F11" s="220" t="str">
        <f>Achievements!D14</f>
        <v>Demonstrate what to do in emergency</v>
      </c>
      <c r="G11" s="15" t="str">
        <f>IF(Achievements!G14&lt;&gt;"", Achievements!G14, " ")</f>
        <v xml:space="preserve"> </v>
      </c>
      <c r="I11" s="218" t="str">
        <f>Electives!D15</f>
        <v>I'll Do It Myself</v>
      </c>
      <c r="J11" s="218"/>
      <c r="K11" s="218"/>
      <c r="L11" s="218"/>
    </row>
    <row r="12" spans="1:12" ht="12.75" customHeight="1">
      <c r="A12" s="19" t="str">
        <f>D9</f>
        <v>Animal Kingdom</v>
      </c>
      <c r="B12" s="99" t="str">
        <f>Achievements!G17</f>
        <v xml:space="preserve"> </v>
      </c>
      <c r="D12" s="195"/>
      <c r="E12" s="15">
        <f>Achievements!C15</f>
        <v>3</v>
      </c>
      <c r="F12" s="222" t="str">
        <f>Achievements!D15</f>
        <v>Choose two energy savings projects</v>
      </c>
      <c r="G12" s="15" t="str">
        <f>IF(Achievements!G15&lt;&gt;"", Achievements!G15, " ")</f>
        <v xml:space="preserve"> </v>
      </c>
      <c r="I12" s="192" t="s">
        <v>68</v>
      </c>
      <c r="J12" s="15">
        <f>Electives!C16</f>
        <v>1</v>
      </c>
      <c r="K12" s="213" t="str">
        <f>Electives!D16</f>
        <v>Make a "Lion Bag" for personal gear</v>
      </c>
      <c r="L12" s="15" t="str">
        <f>IF(Electives!G16&lt;&gt;"", Electives!G16, "")</f>
        <v/>
      </c>
    </row>
    <row r="13" spans="1:12" ht="13.15" customHeight="1">
      <c r="A13" s="19" t="str">
        <f>D23</f>
        <v>Mountain Lion</v>
      </c>
      <c r="B13" s="99" t="str">
        <f>Achievements!G34</f>
        <v xml:space="preserve"> </v>
      </c>
      <c r="D13" s="195"/>
      <c r="E13" s="15">
        <f>Achievements!C16</f>
        <v>4</v>
      </c>
      <c r="F13" s="222" t="str">
        <f>Achievements!D16</f>
        <v>Participate in Lion den service project</v>
      </c>
      <c r="G13" s="15" t="str">
        <f>IF(Achievements!G16&lt;&gt;"", Achievements!G16, " ")</f>
        <v xml:space="preserve"> </v>
      </c>
      <c r="I13" s="193"/>
      <c r="J13" s="15">
        <f>Electives!C17</f>
        <v>2</v>
      </c>
      <c r="K13" s="213" t="str">
        <f>Electives!D17</f>
        <v>Make personal care checklist</v>
      </c>
      <c r="L13" s="15" t="str">
        <f>IF(Electives!G17&lt;&gt;"", Electives!G17, "")</f>
        <v/>
      </c>
    </row>
    <row r="14" spans="1:12">
      <c r="A14" s="117" t="str">
        <f>D19</f>
        <v>King of the Jungle</v>
      </c>
      <c r="B14" s="99" t="str">
        <f>Achievements!G28</f>
        <v xml:space="preserve"> </v>
      </c>
      <c r="D14" s="137" t="str">
        <f>Achievements!C18</f>
        <v>Fun on the Run!</v>
      </c>
      <c r="E14" s="137"/>
      <c r="F14" s="137"/>
      <c r="I14" s="194"/>
      <c r="J14" s="15">
        <f>Electives!C18</f>
        <v>3</v>
      </c>
      <c r="K14" s="213" t="str">
        <f>Electives!D18</f>
        <v>Practice tying shoelaces</v>
      </c>
      <c r="L14" s="15" t="str">
        <f>IF(Electives!G18&lt;&gt;"", Electives!G18, "")</f>
        <v/>
      </c>
    </row>
    <row r="15" spans="1:12">
      <c r="A15" s="38"/>
      <c r="B15" s="39"/>
      <c r="D15" s="192" t="s">
        <v>68</v>
      </c>
      <c r="E15" s="15">
        <f>Achievements!C19</f>
        <v>1</v>
      </c>
      <c r="F15" s="222" t="str">
        <f>Achievements!D19</f>
        <v>Demonstrate 3 exercises to do daily</v>
      </c>
      <c r="G15" s="15" t="str">
        <f>IF(Achievements!G19&lt;&gt;"", Achievements!G19,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IF(Achievements!G20&lt;&gt;"", Achievements!G20, " ")</f>
        <v xml:space="preserve"> </v>
      </c>
      <c r="I16" s="192" t="s">
        <v>68</v>
      </c>
      <c r="J16" s="15">
        <f>Electives!C21</f>
        <v>1</v>
      </c>
      <c r="K16" s="213" t="str">
        <f>Electives!D21</f>
        <v>Play a game with den</v>
      </c>
      <c r="L16" s="15" t="str">
        <f>IF(Electives!G21&lt;&gt;"", Electives!G21, "")</f>
        <v/>
      </c>
    </row>
    <row r="17" spans="1:12">
      <c r="A17" s="1" t="s">
        <v>13</v>
      </c>
      <c r="D17" s="193"/>
      <c r="E17" s="15">
        <f>Achievements!C21</f>
        <v>3</v>
      </c>
      <c r="F17" s="222" t="str">
        <f>Achievements!D21</f>
        <v>Understand importance of rest</v>
      </c>
      <c r="G17" s="15" t="str">
        <f>IF(Achievements!G21&lt;&gt;"", Achievements!G21, " ")</f>
        <v xml:space="preserve"> </v>
      </c>
      <c r="I17" s="193"/>
      <c r="J17" s="15">
        <f>Electives!C22</f>
        <v>2</v>
      </c>
      <c r="K17" s="213" t="str">
        <f>Electives!D22</f>
        <v>Do an obstacle course relay</v>
      </c>
      <c r="L17" s="15" t="str">
        <f>IF(Electives!G22&lt;&gt;"", Electives!G22, "")</f>
        <v/>
      </c>
    </row>
    <row r="18" spans="1:12" ht="13.15" customHeight="1">
      <c r="A18" s="18" t="str">
        <f>I3</f>
        <v>Build it Up, Knock it Down</v>
      </c>
      <c r="B18" s="99" t="str">
        <f>Electives!G9</f>
        <v xml:space="preserve"> </v>
      </c>
      <c r="D18" s="194"/>
      <c r="E18" s="15">
        <f>Achievements!C22</f>
        <v>4</v>
      </c>
      <c r="F18" s="220" t="str">
        <f>Achievements!D22</f>
        <v>Participate as a den in Jungle Field Day</v>
      </c>
      <c r="G18" s="15" t="str">
        <f>IF(Achievements!G22&lt;&gt;"", Achievements!G22, " ")</f>
        <v xml:space="preserve"> </v>
      </c>
      <c r="I18" s="194"/>
      <c r="J18" s="15">
        <f>Electives!C23</f>
        <v>3</v>
      </c>
      <c r="K18" s="213" t="str">
        <f>Electives!D23</f>
        <v>Run a box derby race</v>
      </c>
      <c r="L18" s="15" t="str">
        <f>IF(Electives!G23&lt;&gt;"", Electives!G23, "")</f>
        <v/>
      </c>
    </row>
    <row r="19" spans="1:12">
      <c r="A19" s="19" t="str">
        <f>I7</f>
        <v>Gizmos and Gadgets</v>
      </c>
      <c r="B19" s="99" t="str">
        <f>Electives!G14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Electives!G19</f>
        <v xml:space="preserve"> </v>
      </c>
      <c r="D20" s="192" t="s">
        <v>68</v>
      </c>
      <c r="E20" s="15">
        <f>Achievements!C25</f>
        <v>1</v>
      </c>
      <c r="F20" s="98" t="str">
        <f>Achievements!D25</f>
        <v>Participate in flag ceremony</v>
      </c>
      <c r="G20" s="15" t="str">
        <f>IF(Achievements!G25&lt;&gt;"", Achievements!G25, " ")</f>
        <v xml:space="preserve"> </v>
      </c>
      <c r="I20" s="192" t="s">
        <v>68</v>
      </c>
      <c r="J20" s="15">
        <f>Electives!C26</f>
        <v>1</v>
      </c>
      <c r="K20" s="213" t="str">
        <f>Electives!D26</f>
        <v>Explain choices have consequences</v>
      </c>
      <c r="L20" s="15" t="str">
        <f>IF(Electives!G26&lt;&gt;"", Electives!G26, "")</f>
        <v/>
      </c>
    </row>
    <row r="21" spans="1:12">
      <c r="A21" s="19" t="str">
        <f>I15</f>
        <v>On Your Mark</v>
      </c>
      <c r="B21" s="99" t="str">
        <f>Electives!G24</f>
        <v xml:space="preserve"> </v>
      </c>
      <c r="D21" s="193"/>
      <c r="E21" s="15">
        <f>Achievements!C26</f>
        <v>2</v>
      </c>
      <c r="F21" s="220" t="str">
        <f>Achievements!D26</f>
        <v>Explain what it means to be good citizen</v>
      </c>
      <c r="G21" s="15" t="str">
        <f>IF(Achievements!G26&lt;&gt;"", Achievements!G26, " ")</f>
        <v xml:space="preserve"> </v>
      </c>
      <c r="I21" s="193"/>
      <c r="J21" s="15">
        <f>Electives!C27</f>
        <v>2</v>
      </c>
      <c r="K21" s="213" t="str">
        <f>Electives!D27</f>
        <v>Perform a Good Turn</v>
      </c>
      <c r="L21" s="15" t="str">
        <f>IF(Electives!G27&lt;&gt;"", Electives!G27, "")</f>
        <v/>
      </c>
    </row>
    <row r="22" spans="1:12">
      <c r="A22" s="19" t="str">
        <f>I19</f>
        <v>Pick My Path</v>
      </c>
      <c r="B22" s="99" t="str">
        <f>Electives!G29</f>
        <v xml:space="preserve"> </v>
      </c>
      <c r="D22" s="194"/>
      <c r="E22" s="15">
        <f>Achievements!C27</f>
        <v>3</v>
      </c>
      <c r="F22" s="222" t="str">
        <f>Achievements!D27</f>
        <v>Explain what it means to be leader</v>
      </c>
      <c r="G22" s="15" t="str">
        <f>IF(Achievements!G27&lt;&gt;"", Achievements!G27, " ")</f>
        <v xml:space="preserve"> </v>
      </c>
      <c r="I22" s="194"/>
      <c r="J22" s="15">
        <f>Electives!C28</f>
        <v>3</v>
      </c>
      <c r="K22" s="213" t="str">
        <f>Electives!D28</f>
        <v>Teach a game to another person</v>
      </c>
      <c r="L22" s="15" t="str">
        <f>IF(Electives!G28&lt;&gt;"", Electives!G28, "")</f>
        <v/>
      </c>
    </row>
    <row r="23" spans="1:12">
      <c r="A23" s="19" t="str">
        <f>I23</f>
        <v>Ready, Set, Grow</v>
      </c>
      <c r="B23" s="99" t="str">
        <f>Electives!G34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Electives!G38</f>
        <v xml:space="preserve"> </v>
      </c>
      <c r="D24" s="192" t="s">
        <v>68</v>
      </c>
      <c r="E24" s="15" t="str">
        <f>Achievements!C30</f>
        <v>1a</v>
      </c>
      <c r="F24" s="98" t="str">
        <f>Achievements!D30</f>
        <v>Gather items for outdoor adventure</v>
      </c>
      <c r="G24" s="15" t="str">
        <f>IF(Achievements!G30&lt;&gt;"", Achievements!G30, " ")</f>
        <v xml:space="preserve"> </v>
      </c>
      <c r="I24" s="192" t="s">
        <v>68</v>
      </c>
      <c r="J24" s="15">
        <f>Electives!C31</f>
        <v>1</v>
      </c>
      <c r="K24" s="223" t="str">
        <f>Electives!D31</f>
        <v>Demonstrate ways and skills to garden</v>
      </c>
      <c r="L24" s="15" t="str">
        <f>IF(Electives!G31&lt;&gt;"", Electives!G31, "")</f>
        <v/>
      </c>
    </row>
    <row r="25" spans="1:12" ht="12.75" customHeight="1">
      <c r="A25" s="2"/>
      <c r="B25" s="14"/>
      <c r="D25" s="193"/>
      <c r="E25" s="15" t="str">
        <f>Achievements!C31</f>
        <v>1b</v>
      </c>
      <c r="F25" s="98" t="str">
        <f>Achievements!D31</f>
        <v>Understand the buddy system</v>
      </c>
      <c r="G25" s="15" t="str">
        <f>IF(Achievements!G31&lt;&gt;"", Achievements!G31, " ")</f>
        <v xml:space="preserve"> </v>
      </c>
      <c r="I25" s="193"/>
      <c r="J25" s="15">
        <f>Electives!C32</f>
        <v>2</v>
      </c>
      <c r="K25" s="213" t="str">
        <f>Electives!D32</f>
        <v>Learn about food sources</v>
      </c>
      <c r="L25" s="15" t="str">
        <f>IF(Electives!G32&lt;&gt;"", Electives!G32, "")</f>
        <v/>
      </c>
    </row>
    <row r="26" spans="1:12" ht="12.75" customHeight="1">
      <c r="A26" s="2"/>
      <c r="B26" s="14"/>
      <c r="D26" s="193"/>
      <c r="E26" s="15">
        <f>Achievements!C32</f>
        <v>2</v>
      </c>
      <c r="F26" s="98" t="str">
        <f>Achievements!D32</f>
        <v>Learn what SAW means</v>
      </c>
      <c r="G26" s="15" t="str">
        <f>IF(Achievements!G32&lt;&gt;"", Achievements!G32, " ")</f>
        <v xml:space="preserve"> </v>
      </c>
      <c r="I26" s="194"/>
      <c r="J26" s="15">
        <f>Electives!C33</f>
        <v>3</v>
      </c>
      <c r="K26" s="213" t="str">
        <f>Electives!D33</f>
        <v>Plant small container garden</v>
      </c>
      <c r="L26" s="15" t="str">
        <f>IF(Electives!G33&lt;&gt;"", Electives!G33, "")</f>
        <v/>
      </c>
    </row>
    <row r="27" spans="1:12" ht="13.15" customHeight="1">
      <c r="A27" s="83" t="s">
        <v>47</v>
      </c>
      <c r="B27" s="102"/>
      <c r="D27" s="194"/>
      <c r="E27" s="15">
        <f>Achievements!C33</f>
        <v>3</v>
      </c>
      <c r="F27" s="221" t="str">
        <f>Achievements!D33</f>
        <v>Demonstrate respect for nature and animals</v>
      </c>
      <c r="G27" s="15" t="str">
        <f>IF(Achievements!G33&lt;&gt;"", Achievements!G33,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IF(Electives!G36&lt;&gt;"", Electives!G36, "")</f>
        <v/>
      </c>
    </row>
    <row r="29" spans="1:12" ht="12.75" customHeight="1">
      <c r="A29" s="84" t="s">
        <v>110</v>
      </c>
      <c r="B29" s="103"/>
      <c r="I29" s="195"/>
      <c r="J29" s="15">
        <f>Electives!C37</f>
        <v>2</v>
      </c>
      <c r="K29" s="213" t="str">
        <f>Electives!D37</f>
        <v>Play as jungle animal with den</v>
      </c>
      <c r="L29" s="15" t="str">
        <f>IF(Electives!G37&lt;&gt;"", Electives!G37,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IF(Achievements!G72&lt;&gt;"", Achievements!G72, " ")</f>
        <v xml:space="preserve"> </v>
      </c>
    </row>
    <row r="69" spans="2:12">
      <c r="B69" s="127"/>
      <c r="D69" s="127"/>
      <c r="E69" s="127"/>
      <c r="G69" s="128" t="str">
        <f>IF(Achievements!G73&lt;&gt;"", Achievements!G73,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Kf/9VgoIkUWIcJG0Ob9Cgu1Qe+/VVH+M3i8BNpqjBoJG8IVfa+awUnjPkj/hXjuIBZo4DFYVYOFa+xSVRRkrIg==" saltValue="HdwjmvU720KFwcDaqfYlr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5" right="0.75" top="1" bottom="1" header="0.5" footer="0.5"/>
  <pageSetup scale="51" orientation="portrait" r:id="rId1"/>
  <headerFooter alignWithMargins="0">
    <oddHeader>&amp;C&amp;"Arial,Bold"&amp;14TigerTrax
&amp;12&amp;D</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3</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IF(Achievements!H6&lt;&gt;"", Achievements!H6, " ")</f>
        <v xml:space="preserve"> </v>
      </c>
      <c r="I4" s="192" t="s">
        <v>68</v>
      </c>
      <c r="J4" s="15">
        <f>Electives!C6</f>
        <v>1</v>
      </c>
      <c r="K4" s="213" t="str">
        <f>Electives!D6</f>
        <v>Discuss things built/knocked down</v>
      </c>
      <c r="L4" s="15" t="str">
        <f>IF(Electives!H6&lt;&gt;"", Electives!H6, "")</f>
        <v/>
      </c>
    </row>
    <row r="5" spans="1:12">
      <c r="A5" s="17" t="s">
        <v>69</v>
      </c>
      <c r="B5" s="215" t="str">
        <f>IF(COUNTIF(B10:B14,"C")&gt;0, COUNTIF(B10:B14,"C"), " ")</f>
        <v xml:space="preserve"> </v>
      </c>
      <c r="D5" s="197"/>
      <c r="E5" s="15">
        <f>Achievements!C7</f>
        <v>2</v>
      </c>
      <c r="F5" s="98" t="str">
        <f>Achievements!D7</f>
        <v>Repeat Cub Scout motto.  Explain</v>
      </c>
      <c r="G5" s="15" t="str">
        <f>IF(Achievements!H7&lt;&gt;"", Achievements!H7, " ")</f>
        <v xml:space="preserve"> </v>
      </c>
      <c r="I5" s="193"/>
      <c r="J5" s="15">
        <f>Electives!C7</f>
        <v>2</v>
      </c>
      <c r="K5" s="213" t="str">
        <f>Electives!D7</f>
        <v>Discuss emotional building/knocking</v>
      </c>
      <c r="L5" s="15" t="str">
        <f>IF(Electives!H7&lt;&gt;"", Electives!H7, "")</f>
        <v/>
      </c>
    </row>
    <row r="6" spans="1:12">
      <c r="A6" s="219" t="s">
        <v>143</v>
      </c>
      <c r="B6" s="215" t="str">
        <f>IF(COUNTIF(B18:B24,"C")&gt;0, COUNTIF(B18:B24,"C"), " ")</f>
        <v xml:space="preserve"> </v>
      </c>
      <c r="D6" s="197"/>
      <c r="E6" s="15">
        <f>Achievements!C8</f>
        <v>3</v>
      </c>
      <c r="F6" s="98" t="str">
        <f>Achievements!D8</f>
        <v>Show Cub Scout Salute.  Explain</v>
      </c>
      <c r="G6" s="15" t="str">
        <f>IF(Achievements!H8&lt;&gt;"", Achievements!H8, " ")</f>
        <v xml:space="preserve"> </v>
      </c>
      <c r="I6" s="194"/>
      <c r="J6" s="15">
        <f>Electives!C8</f>
        <v>3</v>
      </c>
      <c r="K6" s="213" t="str">
        <f>Electives!D8</f>
        <v>Build structures</v>
      </c>
      <c r="L6" s="15" t="str">
        <f>IF(Electives!H8&lt;&gt;"", Electives!H8, "")</f>
        <v/>
      </c>
    </row>
    <row r="7" spans="1:12">
      <c r="D7" s="197"/>
      <c r="E7" s="15">
        <f>Achievements!C9</f>
        <v>4</v>
      </c>
      <c r="F7" s="98" t="str">
        <f>Achievements!D9</f>
        <v>Play a game with your den</v>
      </c>
      <c r="G7" s="15" t="str">
        <f>IF(Achievements!H9&lt;&gt;"", Achievements!H9,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IF(Achievements!H10&lt;&gt;"", Achievements!H10, " ")</f>
        <v xml:space="preserve"> </v>
      </c>
      <c r="I8" s="192" t="s">
        <v>68</v>
      </c>
      <c r="J8" s="15">
        <f>Electives!C11</f>
        <v>1</v>
      </c>
      <c r="K8" s="213" t="str">
        <f>Electives!D11</f>
        <v>Explore motion</v>
      </c>
      <c r="L8" s="15" t="str">
        <f>IF(Electives!H11&lt;&gt;"", Electives!H11, "")</f>
        <v/>
      </c>
    </row>
    <row r="9" spans="1:12" ht="12.75" customHeight="1">
      <c r="A9" s="1" t="s">
        <v>13</v>
      </c>
      <c r="D9" s="137" t="str">
        <f>Achievements!C12</f>
        <v>Animal Kingdom</v>
      </c>
      <c r="E9" s="137"/>
      <c r="F9" s="137"/>
      <c r="G9" s="137"/>
      <c r="I9" s="193"/>
      <c r="J9" s="15">
        <f>Electives!C12</f>
        <v>2</v>
      </c>
      <c r="K9" s="213" t="str">
        <f>Electives!D12</f>
        <v>Explore force</v>
      </c>
      <c r="L9" s="15" t="str">
        <f>IF(Electives!H12&lt;&gt;"", Electives!H12, "")</f>
        <v/>
      </c>
    </row>
    <row r="10" spans="1:12" ht="12" customHeight="1">
      <c r="A10" s="18" t="str">
        <f>D3</f>
        <v>Lion's Honor</v>
      </c>
      <c r="B10" s="99" t="str">
        <f>Achievements!H11</f>
        <v xml:space="preserve"> </v>
      </c>
      <c r="D10" s="195" t="str">
        <f>IF(Achievements!$F12&lt;&gt;"", Achievements!$F12, " ")</f>
        <v>(do all)</v>
      </c>
      <c r="E10" s="15">
        <f>Achievements!C13</f>
        <v>1</v>
      </c>
      <c r="F10" s="98" t="str">
        <f>Achievements!D13</f>
        <v>Learn role of community servant</v>
      </c>
      <c r="G10" s="15" t="str">
        <f>IF(Achievements!H13&lt;&gt;"", Achievements!H13, " ")</f>
        <v xml:space="preserve"> </v>
      </c>
      <c r="I10" s="194"/>
      <c r="J10" s="15">
        <f>Electives!C13</f>
        <v>3</v>
      </c>
      <c r="K10" s="213" t="str">
        <f>Electives!D13</f>
        <v>Create useful object</v>
      </c>
      <c r="L10" s="15" t="str">
        <f>IF(Electives!H13&lt;&gt;"", Electives!H13, "")</f>
        <v/>
      </c>
    </row>
    <row r="11" spans="1:12">
      <c r="A11" s="19" t="str">
        <f>D14</f>
        <v>Fun on the Run!</v>
      </c>
      <c r="B11" s="99" t="str">
        <f>Achievements!H23</f>
        <v xml:space="preserve"> </v>
      </c>
      <c r="D11" s="195"/>
      <c r="E11" s="15">
        <f>Achievements!C14</f>
        <v>2</v>
      </c>
      <c r="F11" s="220" t="str">
        <f>Achievements!D14</f>
        <v>Demonstrate what to do in emergency</v>
      </c>
      <c r="G11" s="15" t="str">
        <f>IF(Achievements!H14&lt;&gt;"", Achievements!H14, " ")</f>
        <v xml:space="preserve"> </v>
      </c>
      <c r="I11" s="218" t="str">
        <f>Electives!D15</f>
        <v>I'll Do It Myself</v>
      </c>
      <c r="J11" s="218"/>
      <c r="K11" s="218"/>
      <c r="L11" s="218"/>
    </row>
    <row r="12" spans="1:12" ht="12.75" customHeight="1">
      <c r="A12" s="19" t="str">
        <f>D9</f>
        <v>Animal Kingdom</v>
      </c>
      <c r="B12" s="99" t="str">
        <f>Achievements!H17</f>
        <v xml:space="preserve"> </v>
      </c>
      <c r="D12" s="195"/>
      <c r="E12" s="15">
        <f>Achievements!C15</f>
        <v>3</v>
      </c>
      <c r="F12" s="222" t="str">
        <f>Achievements!D15</f>
        <v>Choose two energy savings projects</v>
      </c>
      <c r="G12" s="15" t="str">
        <f>IF(Achievements!H15&lt;&gt;"", Achievements!H15, " ")</f>
        <v xml:space="preserve"> </v>
      </c>
      <c r="I12" s="192" t="s">
        <v>68</v>
      </c>
      <c r="J12" s="15">
        <f>Electives!C16</f>
        <v>1</v>
      </c>
      <c r="K12" s="213" t="str">
        <f>Electives!D16</f>
        <v>Make a "Lion Bag" for personal gear</v>
      </c>
      <c r="L12" s="15" t="str">
        <f>IF(Electives!H16&lt;&gt;"", Electives!H16, "")</f>
        <v/>
      </c>
    </row>
    <row r="13" spans="1:12" ht="13.15" customHeight="1">
      <c r="A13" s="19" t="str">
        <f>D23</f>
        <v>Mountain Lion</v>
      </c>
      <c r="B13" s="99" t="str">
        <f>Achievements!H34</f>
        <v xml:space="preserve"> </v>
      </c>
      <c r="D13" s="195"/>
      <c r="E13" s="15">
        <f>Achievements!C16</f>
        <v>4</v>
      </c>
      <c r="F13" s="222" t="str">
        <f>Achievements!D16</f>
        <v>Participate in Lion den service project</v>
      </c>
      <c r="G13" s="15" t="str">
        <f>IF(Achievements!H16&lt;&gt;"", Achievements!H16, " ")</f>
        <v xml:space="preserve"> </v>
      </c>
      <c r="I13" s="193"/>
      <c r="J13" s="15">
        <f>Electives!C17</f>
        <v>2</v>
      </c>
      <c r="K13" s="213" t="str">
        <f>Electives!D17</f>
        <v>Make personal care checklist</v>
      </c>
      <c r="L13" s="15" t="str">
        <f>IF(Electives!H17&lt;&gt;"", Electives!H17, "")</f>
        <v/>
      </c>
    </row>
    <row r="14" spans="1:12">
      <c r="A14" s="117" t="str">
        <f>D19</f>
        <v>King of the Jungle</v>
      </c>
      <c r="B14" s="99" t="str">
        <f>Achievements!H28</f>
        <v xml:space="preserve"> </v>
      </c>
      <c r="D14" s="137" t="str">
        <f>Achievements!C18</f>
        <v>Fun on the Run!</v>
      </c>
      <c r="E14" s="137"/>
      <c r="F14" s="137"/>
      <c r="I14" s="194"/>
      <c r="J14" s="15">
        <f>Electives!C18</f>
        <v>3</v>
      </c>
      <c r="K14" s="213" t="str">
        <f>Electives!D18</f>
        <v>Practice tying shoelaces</v>
      </c>
      <c r="L14" s="15" t="str">
        <f>IF(Electives!H18&lt;&gt;"", Electives!H18, "")</f>
        <v/>
      </c>
    </row>
    <row r="15" spans="1:12">
      <c r="A15" s="38"/>
      <c r="B15" s="39"/>
      <c r="D15" s="192" t="s">
        <v>68</v>
      </c>
      <c r="E15" s="15">
        <f>Achievements!C19</f>
        <v>1</v>
      </c>
      <c r="F15" s="222" t="str">
        <f>Achievements!D19</f>
        <v>Demonstrate 3 exercises to do daily</v>
      </c>
      <c r="G15" s="15" t="str">
        <f>IF(Achievements!H19&lt;&gt;"", Achievements!H19,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IF(Achievements!H20&lt;&gt;"", Achievements!H20, " ")</f>
        <v xml:space="preserve"> </v>
      </c>
      <c r="I16" s="192" t="s">
        <v>68</v>
      </c>
      <c r="J16" s="15">
        <f>Electives!C21</f>
        <v>1</v>
      </c>
      <c r="K16" s="213" t="str">
        <f>Electives!D21</f>
        <v>Play a game with den</v>
      </c>
      <c r="L16" s="15" t="str">
        <f>IF(Electives!H21&lt;&gt;"", Electives!H21, "")</f>
        <v/>
      </c>
    </row>
    <row r="17" spans="1:12">
      <c r="A17" s="1" t="s">
        <v>13</v>
      </c>
      <c r="D17" s="193"/>
      <c r="E17" s="15">
        <f>Achievements!C21</f>
        <v>3</v>
      </c>
      <c r="F17" s="222" t="str">
        <f>Achievements!D21</f>
        <v>Understand importance of rest</v>
      </c>
      <c r="G17" s="15" t="str">
        <f>IF(Achievements!H21&lt;&gt;"", Achievements!H21, " ")</f>
        <v xml:space="preserve"> </v>
      </c>
      <c r="I17" s="193"/>
      <c r="J17" s="15">
        <f>Electives!C22</f>
        <v>2</v>
      </c>
      <c r="K17" s="213" t="str">
        <f>Electives!D22</f>
        <v>Do an obstacle course relay</v>
      </c>
      <c r="L17" s="15" t="str">
        <f>IF(Electives!H22&lt;&gt;"", Electives!H22, "")</f>
        <v/>
      </c>
    </row>
    <row r="18" spans="1:12" ht="13.15" customHeight="1">
      <c r="A18" s="18" t="str">
        <f>I3</f>
        <v>Build it Up, Knock it Down</v>
      </c>
      <c r="B18" s="99" t="str">
        <f>Electives!H9</f>
        <v xml:space="preserve"> </v>
      </c>
      <c r="D18" s="194"/>
      <c r="E18" s="15">
        <f>Achievements!C22</f>
        <v>4</v>
      </c>
      <c r="F18" s="220" t="str">
        <f>Achievements!D22</f>
        <v>Participate as a den in Jungle Field Day</v>
      </c>
      <c r="G18" s="15" t="str">
        <f>IF(Achievements!H22&lt;&gt;"", Achievements!H22, " ")</f>
        <v xml:space="preserve"> </v>
      </c>
      <c r="I18" s="194"/>
      <c r="J18" s="15">
        <f>Electives!C23</f>
        <v>3</v>
      </c>
      <c r="K18" s="213" t="str">
        <f>Electives!D23</f>
        <v>Run a box derby race</v>
      </c>
      <c r="L18" s="15" t="str">
        <f>IF(Electives!H23&lt;&gt;"", Electives!H23, "")</f>
        <v/>
      </c>
    </row>
    <row r="19" spans="1:12">
      <c r="A19" s="19" t="str">
        <f>I7</f>
        <v>Gizmos and Gadgets</v>
      </c>
      <c r="B19" s="99" t="str">
        <f>Electives!H14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Electives!H19</f>
        <v xml:space="preserve"> </v>
      </c>
      <c r="D20" s="192" t="s">
        <v>68</v>
      </c>
      <c r="E20" s="15">
        <f>Achievements!C25</f>
        <v>1</v>
      </c>
      <c r="F20" s="98" t="str">
        <f>Achievements!D25</f>
        <v>Participate in flag ceremony</v>
      </c>
      <c r="G20" s="15" t="str">
        <f>IF(Achievements!H25&lt;&gt;"", Achievements!H25, " ")</f>
        <v xml:space="preserve"> </v>
      </c>
      <c r="I20" s="192" t="s">
        <v>68</v>
      </c>
      <c r="J20" s="15">
        <f>Electives!C26</f>
        <v>1</v>
      </c>
      <c r="K20" s="213" t="str">
        <f>Electives!D26</f>
        <v>Explain choices have consequences</v>
      </c>
      <c r="L20" s="15" t="str">
        <f>IF(Electives!H26&lt;&gt;"", Electives!H26, "")</f>
        <v/>
      </c>
    </row>
    <row r="21" spans="1:12">
      <c r="A21" s="19" t="str">
        <f>I15</f>
        <v>On Your Mark</v>
      </c>
      <c r="B21" s="99" t="str">
        <f>Electives!H24</f>
        <v xml:space="preserve"> </v>
      </c>
      <c r="D21" s="193"/>
      <c r="E21" s="15">
        <f>Achievements!C26</f>
        <v>2</v>
      </c>
      <c r="F21" s="220" t="str">
        <f>Achievements!D26</f>
        <v>Explain what it means to be good citizen</v>
      </c>
      <c r="G21" s="15" t="str">
        <f>IF(Achievements!H26&lt;&gt;"", Achievements!H26, " ")</f>
        <v xml:space="preserve"> </v>
      </c>
      <c r="I21" s="193"/>
      <c r="J21" s="15">
        <f>Electives!C27</f>
        <v>2</v>
      </c>
      <c r="K21" s="213" t="str">
        <f>Electives!D27</f>
        <v>Perform a Good Turn</v>
      </c>
      <c r="L21" s="15" t="str">
        <f>IF(Electives!H27&lt;&gt;"", Electives!H27, "")</f>
        <v/>
      </c>
    </row>
    <row r="22" spans="1:12">
      <c r="A22" s="19" t="str">
        <f>I19</f>
        <v>Pick My Path</v>
      </c>
      <c r="B22" s="99" t="str">
        <f>Electives!H29</f>
        <v xml:space="preserve"> </v>
      </c>
      <c r="D22" s="194"/>
      <c r="E22" s="15">
        <f>Achievements!C27</f>
        <v>3</v>
      </c>
      <c r="F22" s="222" t="str">
        <f>Achievements!D27</f>
        <v>Explain what it means to be leader</v>
      </c>
      <c r="G22" s="15" t="str">
        <f>IF(Achievements!H27&lt;&gt;"", Achievements!H27, " ")</f>
        <v xml:space="preserve"> </v>
      </c>
      <c r="I22" s="194"/>
      <c r="J22" s="15">
        <f>Electives!C28</f>
        <v>3</v>
      </c>
      <c r="K22" s="213" t="str">
        <f>Electives!D28</f>
        <v>Teach a game to another person</v>
      </c>
      <c r="L22" s="15" t="str">
        <f>IF(Electives!H28&lt;&gt;"", Electives!H28, "")</f>
        <v/>
      </c>
    </row>
    <row r="23" spans="1:12">
      <c r="A23" s="19" t="str">
        <f>I23</f>
        <v>Ready, Set, Grow</v>
      </c>
      <c r="B23" s="99" t="str">
        <f>Electives!H34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Electives!H38</f>
        <v xml:space="preserve"> </v>
      </c>
      <c r="D24" s="192" t="s">
        <v>68</v>
      </c>
      <c r="E24" s="15" t="str">
        <f>Achievements!C30</f>
        <v>1a</v>
      </c>
      <c r="F24" s="98" t="str">
        <f>Achievements!D30</f>
        <v>Gather items for outdoor adventure</v>
      </c>
      <c r="G24" s="15" t="str">
        <f>IF(Achievements!H30&lt;&gt;"", Achievements!H30, " ")</f>
        <v xml:space="preserve"> </v>
      </c>
      <c r="I24" s="192" t="s">
        <v>68</v>
      </c>
      <c r="J24" s="15">
        <f>Electives!C31</f>
        <v>1</v>
      </c>
      <c r="K24" s="223" t="str">
        <f>Electives!D31</f>
        <v>Demonstrate ways and skills to garden</v>
      </c>
      <c r="L24" s="15" t="str">
        <f>IF(Electives!H31&lt;&gt;"", Electives!H31, "")</f>
        <v/>
      </c>
    </row>
    <row r="25" spans="1:12" ht="12.75" customHeight="1">
      <c r="A25" s="2"/>
      <c r="B25" s="14"/>
      <c r="D25" s="193"/>
      <c r="E25" s="15" t="str">
        <f>Achievements!C31</f>
        <v>1b</v>
      </c>
      <c r="F25" s="98" t="str">
        <f>Achievements!D31</f>
        <v>Understand the buddy system</v>
      </c>
      <c r="G25" s="15" t="str">
        <f>IF(Achievements!H31&lt;&gt;"", Achievements!H31, " ")</f>
        <v xml:space="preserve"> </v>
      </c>
      <c r="I25" s="193"/>
      <c r="J25" s="15">
        <f>Electives!C32</f>
        <v>2</v>
      </c>
      <c r="K25" s="213" t="str">
        <f>Electives!D32</f>
        <v>Learn about food sources</v>
      </c>
      <c r="L25" s="15" t="str">
        <f>IF(Electives!H32&lt;&gt;"", Electives!H32, "")</f>
        <v/>
      </c>
    </row>
    <row r="26" spans="1:12" ht="12.75" customHeight="1">
      <c r="A26" s="2"/>
      <c r="B26" s="14"/>
      <c r="D26" s="193"/>
      <c r="E26" s="15">
        <f>Achievements!C32</f>
        <v>2</v>
      </c>
      <c r="F26" s="98" t="str">
        <f>Achievements!D32</f>
        <v>Learn what SAW means</v>
      </c>
      <c r="G26" s="15" t="str">
        <f>IF(Achievements!H32&lt;&gt;"", Achievements!H32, " ")</f>
        <v xml:space="preserve"> </v>
      </c>
      <c r="I26" s="194"/>
      <c r="J26" s="15">
        <f>Electives!C33</f>
        <v>3</v>
      </c>
      <c r="K26" s="213" t="str">
        <f>Electives!D33</f>
        <v>Plant small container garden</v>
      </c>
      <c r="L26" s="15" t="str">
        <f>IF(Electives!H33&lt;&gt;"", Electives!H33, "")</f>
        <v/>
      </c>
    </row>
    <row r="27" spans="1:12" ht="13.15" customHeight="1">
      <c r="A27" s="83" t="s">
        <v>47</v>
      </c>
      <c r="B27" s="102"/>
      <c r="D27" s="194"/>
      <c r="E27" s="15">
        <f>Achievements!C33</f>
        <v>3</v>
      </c>
      <c r="F27" s="221" t="str">
        <f>Achievements!D33</f>
        <v>Demonstrate respect for nature and animals</v>
      </c>
      <c r="G27" s="15" t="str">
        <f>IF(Achievements!H33&lt;&gt;"", Achievements!H33,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IF(Electives!H36&lt;&gt;"", Electives!H36, "")</f>
        <v/>
      </c>
    </row>
    <row r="29" spans="1:12" ht="12.75" customHeight="1">
      <c r="A29" s="84" t="s">
        <v>110</v>
      </c>
      <c r="B29" s="103"/>
      <c r="I29" s="195"/>
      <c r="J29" s="15">
        <f>Electives!C37</f>
        <v>2</v>
      </c>
      <c r="K29" s="213" t="str">
        <f>Electives!D37</f>
        <v>Play as jungle animal with den</v>
      </c>
      <c r="L29" s="15" t="str">
        <f>IF(Electives!H37&lt;&gt;"", Electives!H37,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IF(Achievements!H72&lt;&gt;"", Achievements!H72, " ")</f>
        <v xml:space="preserve"> </v>
      </c>
    </row>
    <row r="69" spans="2:12">
      <c r="B69" s="127"/>
      <c r="D69" s="127"/>
      <c r="E69" s="127"/>
      <c r="G69" s="128" t="str">
        <f>IF(Achievements!H73&lt;&gt;"", Achievements!H73,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czqmI+jBcp8jfssz07dpfzpu+aUmOJwsINqbEjhCUmSGkRJ/K1DFq/6xvn3iemDTmq5YeYG57BgTtlhmOa8J+w==" saltValue="qlTHwSBklbAqLWafKhKGx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4</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IF(Achievements!I6&lt;&gt;"", Achievements!I6, " ")</f>
        <v xml:space="preserve"> </v>
      </c>
      <c r="I4" s="192" t="s">
        <v>68</v>
      </c>
      <c r="J4" s="15">
        <f>Electives!C6</f>
        <v>1</v>
      </c>
      <c r="K4" s="213" t="str">
        <f>Electives!D6</f>
        <v>Discuss things built/knocked down</v>
      </c>
      <c r="L4" s="15" t="str">
        <f>IF(Electives!I6&lt;&gt;"", Electives!I6, "")</f>
        <v/>
      </c>
    </row>
    <row r="5" spans="1:12">
      <c r="A5" s="17" t="s">
        <v>69</v>
      </c>
      <c r="B5" s="215" t="str">
        <f>IF(COUNTIF(B10:B14,"C")&gt;0, COUNTIF(B10:B14,"C"), " ")</f>
        <v xml:space="preserve"> </v>
      </c>
      <c r="D5" s="197"/>
      <c r="E5" s="15">
        <f>Achievements!C7</f>
        <v>2</v>
      </c>
      <c r="F5" s="98" t="str">
        <f>Achievements!D7</f>
        <v>Repeat Cub Scout motto.  Explain</v>
      </c>
      <c r="G5" s="15" t="str">
        <f>IF(Achievements!I7&lt;&gt;"", Achievements!I7, " ")</f>
        <v xml:space="preserve"> </v>
      </c>
      <c r="I5" s="193"/>
      <c r="J5" s="15">
        <f>Electives!C7</f>
        <v>2</v>
      </c>
      <c r="K5" s="213" t="str">
        <f>Electives!D7</f>
        <v>Discuss emotional building/knocking</v>
      </c>
      <c r="L5" s="15" t="str">
        <f>IF(Electives!I7&lt;&gt;"", Electives!I7, "")</f>
        <v/>
      </c>
    </row>
    <row r="6" spans="1:12">
      <c r="A6" s="219" t="s">
        <v>143</v>
      </c>
      <c r="B6" s="215" t="str">
        <f>IF(COUNTIF(B18:B24,"C")&gt;0, COUNTIF(B18:B24,"C"), " ")</f>
        <v xml:space="preserve"> </v>
      </c>
      <c r="D6" s="197"/>
      <c r="E6" s="15">
        <f>Achievements!C8</f>
        <v>3</v>
      </c>
      <c r="F6" s="98" t="str">
        <f>Achievements!D8</f>
        <v>Show Cub Scout Salute.  Explain</v>
      </c>
      <c r="G6" s="15" t="str">
        <f>IF(Achievements!I8&lt;&gt;"", Achievements!I8, " ")</f>
        <v xml:space="preserve"> </v>
      </c>
      <c r="I6" s="194"/>
      <c r="J6" s="15">
        <f>Electives!C8</f>
        <v>3</v>
      </c>
      <c r="K6" s="213" t="str">
        <f>Electives!D8</f>
        <v>Build structures</v>
      </c>
      <c r="L6" s="15" t="str">
        <f>IF(Electives!I8&lt;&gt;"", Electives!I8, "")</f>
        <v/>
      </c>
    </row>
    <row r="7" spans="1:12">
      <c r="D7" s="197"/>
      <c r="E7" s="15">
        <f>Achievements!C9</f>
        <v>4</v>
      </c>
      <c r="F7" s="98" t="str">
        <f>Achievements!D9</f>
        <v>Play a game with your den</v>
      </c>
      <c r="G7" s="15" t="str">
        <f>IF(Achievements!I9&lt;&gt;"", Achievements!I9,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IF(Achievements!I10&lt;&gt;"", Achievements!I10, " ")</f>
        <v xml:space="preserve"> </v>
      </c>
      <c r="I8" s="192" t="s">
        <v>68</v>
      </c>
      <c r="J8" s="15">
        <f>Electives!C11</f>
        <v>1</v>
      </c>
      <c r="K8" s="213" t="str">
        <f>Electives!D11</f>
        <v>Explore motion</v>
      </c>
      <c r="L8" s="15" t="str">
        <f>IF(Electives!I11&lt;&gt;"", Electives!I11, "")</f>
        <v/>
      </c>
    </row>
    <row r="9" spans="1:12" ht="12.75" customHeight="1">
      <c r="A9" s="1" t="s">
        <v>13</v>
      </c>
      <c r="D9" s="137" t="str">
        <f>Achievements!C12</f>
        <v>Animal Kingdom</v>
      </c>
      <c r="E9" s="137"/>
      <c r="F9" s="137"/>
      <c r="G9" s="137"/>
      <c r="I9" s="193"/>
      <c r="J9" s="15">
        <f>Electives!C12</f>
        <v>2</v>
      </c>
      <c r="K9" s="213" t="str">
        <f>Electives!D12</f>
        <v>Explore force</v>
      </c>
      <c r="L9" s="15" t="str">
        <f>IF(Electives!I12&lt;&gt;"", Electives!I12, "")</f>
        <v/>
      </c>
    </row>
    <row r="10" spans="1:12" ht="12" customHeight="1">
      <c r="A10" s="18" t="str">
        <f>D3</f>
        <v>Lion's Honor</v>
      </c>
      <c r="B10" s="99" t="str">
        <f>Achievements!I11</f>
        <v xml:space="preserve"> </v>
      </c>
      <c r="D10" s="195" t="str">
        <f>IF(Achievements!$F12&lt;&gt;"", Achievements!$F12, " ")</f>
        <v>(do all)</v>
      </c>
      <c r="E10" s="15">
        <f>Achievements!C13</f>
        <v>1</v>
      </c>
      <c r="F10" s="98" t="str">
        <f>Achievements!D13</f>
        <v>Learn role of community servant</v>
      </c>
      <c r="G10" s="15" t="str">
        <f>IF(Achievements!I13&lt;&gt;"", Achievements!I13, " ")</f>
        <v xml:space="preserve"> </v>
      </c>
      <c r="I10" s="194"/>
      <c r="J10" s="15">
        <f>Electives!C13</f>
        <v>3</v>
      </c>
      <c r="K10" s="213" t="str">
        <f>Electives!D13</f>
        <v>Create useful object</v>
      </c>
      <c r="L10" s="15" t="str">
        <f>IF(Electives!I13&lt;&gt;"", Electives!I13, "")</f>
        <v/>
      </c>
    </row>
    <row r="11" spans="1:12">
      <c r="A11" s="19" t="str">
        <f>D14</f>
        <v>Fun on the Run!</v>
      </c>
      <c r="B11" s="99" t="str">
        <f>Achievements!I23</f>
        <v xml:space="preserve"> </v>
      </c>
      <c r="D11" s="195"/>
      <c r="E11" s="15">
        <f>Achievements!C14</f>
        <v>2</v>
      </c>
      <c r="F11" s="220" t="str">
        <f>Achievements!D14</f>
        <v>Demonstrate what to do in emergency</v>
      </c>
      <c r="G11" s="15" t="str">
        <f>IF(Achievements!I14&lt;&gt;"", Achievements!I14, " ")</f>
        <v xml:space="preserve"> </v>
      </c>
      <c r="I11" s="218" t="str">
        <f>Electives!D15</f>
        <v>I'll Do It Myself</v>
      </c>
      <c r="J11" s="218"/>
      <c r="K11" s="218"/>
      <c r="L11" s="218"/>
    </row>
    <row r="12" spans="1:12" ht="12.75" customHeight="1">
      <c r="A12" s="19" t="str">
        <f>D9</f>
        <v>Animal Kingdom</v>
      </c>
      <c r="B12" s="99" t="str">
        <f>Achievements!I17</f>
        <v xml:space="preserve"> </v>
      </c>
      <c r="D12" s="195"/>
      <c r="E12" s="15">
        <f>Achievements!C15</f>
        <v>3</v>
      </c>
      <c r="F12" s="222" t="str">
        <f>Achievements!D15</f>
        <v>Choose two energy savings projects</v>
      </c>
      <c r="G12" s="15" t="str">
        <f>IF(Achievements!I15&lt;&gt;"", Achievements!I15, " ")</f>
        <v xml:space="preserve"> </v>
      </c>
      <c r="I12" s="192" t="s">
        <v>68</v>
      </c>
      <c r="J12" s="15">
        <f>Electives!C16</f>
        <v>1</v>
      </c>
      <c r="K12" s="213" t="str">
        <f>Electives!D16</f>
        <v>Make a "Lion Bag" for personal gear</v>
      </c>
      <c r="L12" s="15" t="str">
        <f>IF(Electives!I16&lt;&gt;"", Electives!I16, "")</f>
        <v/>
      </c>
    </row>
    <row r="13" spans="1:12" ht="13.15" customHeight="1">
      <c r="A13" s="19" t="str">
        <f>D23</f>
        <v>Mountain Lion</v>
      </c>
      <c r="B13" s="99" t="str">
        <f>Achievements!I34</f>
        <v xml:space="preserve"> </v>
      </c>
      <c r="D13" s="195"/>
      <c r="E13" s="15">
        <f>Achievements!C16</f>
        <v>4</v>
      </c>
      <c r="F13" s="222" t="str">
        <f>Achievements!D16</f>
        <v>Participate in Lion den service project</v>
      </c>
      <c r="G13" s="15" t="str">
        <f>IF(Achievements!I16&lt;&gt;"", Achievements!I16, " ")</f>
        <v xml:space="preserve"> </v>
      </c>
      <c r="I13" s="193"/>
      <c r="J13" s="15">
        <f>Electives!C17</f>
        <v>2</v>
      </c>
      <c r="K13" s="213" t="str">
        <f>Electives!D17</f>
        <v>Make personal care checklist</v>
      </c>
      <c r="L13" s="15" t="str">
        <f>IF(Electives!I17&lt;&gt;"", Electives!I17, "")</f>
        <v/>
      </c>
    </row>
    <row r="14" spans="1:12">
      <c r="A14" s="117" t="str">
        <f>D19</f>
        <v>King of the Jungle</v>
      </c>
      <c r="B14" s="99" t="str">
        <f>Achievements!I28</f>
        <v xml:space="preserve"> </v>
      </c>
      <c r="D14" s="137" t="str">
        <f>Achievements!C18</f>
        <v>Fun on the Run!</v>
      </c>
      <c r="E14" s="137"/>
      <c r="F14" s="137"/>
      <c r="I14" s="194"/>
      <c r="J14" s="15">
        <f>Electives!C18</f>
        <v>3</v>
      </c>
      <c r="K14" s="213" t="str">
        <f>Electives!D18</f>
        <v>Practice tying shoelaces</v>
      </c>
      <c r="L14" s="15" t="str">
        <f>IF(Electives!I18&lt;&gt;"", Electives!I18, "")</f>
        <v/>
      </c>
    </row>
    <row r="15" spans="1:12">
      <c r="A15" s="38"/>
      <c r="B15" s="39"/>
      <c r="D15" s="192" t="s">
        <v>68</v>
      </c>
      <c r="E15" s="15">
        <f>Achievements!C19</f>
        <v>1</v>
      </c>
      <c r="F15" s="222" t="str">
        <f>Achievements!D19</f>
        <v>Demonstrate 3 exercises to do daily</v>
      </c>
      <c r="G15" s="15" t="str">
        <f>IF(Achievements!I19&lt;&gt;"", Achievements!I19,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IF(Achievements!I20&lt;&gt;"", Achievements!I20, " ")</f>
        <v xml:space="preserve"> </v>
      </c>
      <c r="I16" s="192" t="s">
        <v>68</v>
      </c>
      <c r="J16" s="15">
        <f>Electives!C21</f>
        <v>1</v>
      </c>
      <c r="K16" s="213" t="str">
        <f>Electives!D21</f>
        <v>Play a game with den</v>
      </c>
      <c r="L16" s="15" t="str">
        <f>IF(Electives!I21&lt;&gt;"", Electives!I21, "")</f>
        <v/>
      </c>
    </row>
    <row r="17" spans="1:12">
      <c r="A17" s="1" t="s">
        <v>13</v>
      </c>
      <c r="D17" s="193"/>
      <c r="E17" s="15">
        <f>Achievements!C21</f>
        <v>3</v>
      </c>
      <c r="F17" s="222" t="str">
        <f>Achievements!D21</f>
        <v>Understand importance of rest</v>
      </c>
      <c r="G17" s="15" t="str">
        <f>IF(Achievements!I21&lt;&gt;"", Achievements!I21, " ")</f>
        <v xml:space="preserve"> </v>
      </c>
      <c r="I17" s="193"/>
      <c r="J17" s="15">
        <f>Electives!C22</f>
        <v>2</v>
      </c>
      <c r="K17" s="213" t="str">
        <f>Electives!D22</f>
        <v>Do an obstacle course relay</v>
      </c>
      <c r="L17" s="15" t="str">
        <f>IF(Electives!I22&lt;&gt;"", Electives!I22, "")</f>
        <v/>
      </c>
    </row>
    <row r="18" spans="1:12" ht="13.15" customHeight="1">
      <c r="A18" s="18" t="str">
        <f>I3</f>
        <v>Build it Up, Knock it Down</v>
      </c>
      <c r="B18" s="99" t="str">
        <f>Electives!I9</f>
        <v xml:space="preserve"> </v>
      </c>
      <c r="D18" s="194"/>
      <c r="E18" s="15">
        <f>Achievements!C22</f>
        <v>4</v>
      </c>
      <c r="F18" s="220" t="str">
        <f>Achievements!D22</f>
        <v>Participate as a den in Jungle Field Day</v>
      </c>
      <c r="G18" s="15" t="str">
        <f>IF(Achievements!I22&lt;&gt;"", Achievements!I22, " ")</f>
        <v xml:space="preserve"> </v>
      </c>
      <c r="I18" s="194"/>
      <c r="J18" s="15">
        <f>Electives!C23</f>
        <v>3</v>
      </c>
      <c r="K18" s="213" t="str">
        <f>Electives!D23</f>
        <v>Run a box derby race</v>
      </c>
      <c r="L18" s="15" t="str">
        <f>IF(Electives!I23&lt;&gt;"", Electives!I23, "")</f>
        <v/>
      </c>
    </row>
    <row r="19" spans="1:12">
      <c r="A19" s="19" t="str">
        <f>I7</f>
        <v>Gizmos and Gadgets</v>
      </c>
      <c r="B19" s="99" t="str">
        <f>Electives!I14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Electives!I19</f>
        <v xml:space="preserve"> </v>
      </c>
      <c r="D20" s="192" t="s">
        <v>68</v>
      </c>
      <c r="E20" s="15">
        <f>Achievements!C25</f>
        <v>1</v>
      </c>
      <c r="F20" s="98" t="str">
        <f>Achievements!D25</f>
        <v>Participate in flag ceremony</v>
      </c>
      <c r="G20" s="15" t="str">
        <f>IF(Achievements!I25&lt;&gt;"", Achievements!I25, " ")</f>
        <v xml:space="preserve"> </v>
      </c>
      <c r="I20" s="192" t="s">
        <v>68</v>
      </c>
      <c r="J20" s="15">
        <f>Electives!C26</f>
        <v>1</v>
      </c>
      <c r="K20" s="213" t="str">
        <f>Electives!D26</f>
        <v>Explain choices have consequences</v>
      </c>
      <c r="L20" s="15" t="str">
        <f>IF(Electives!I26&lt;&gt;"", Electives!I26, "")</f>
        <v/>
      </c>
    </row>
    <row r="21" spans="1:12">
      <c r="A21" s="19" t="str">
        <f>I15</f>
        <v>On Your Mark</v>
      </c>
      <c r="B21" s="99" t="str">
        <f>Electives!I24</f>
        <v xml:space="preserve"> </v>
      </c>
      <c r="D21" s="193"/>
      <c r="E21" s="15">
        <f>Achievements!C26</f>
        <v>2</v>
      </c>
      <c r="F21" s="220" t="str">
        <f>Achievements!D26</f>
        <v>Explain what it means to be good citizen</v>
      </c>
      <c r="G21" s="15" t="str">
        <f>IF(Achievements!I26&lt;&gt;"", Achievements!I26, " ")</f>
        <v xml:space="preserve"> </v>
      </c>
      <c r="I21" s="193"/>
      <c r="J21" s="15">
        <f>Electives!C27</f>
        <v>2</v>
      </c>
      <c r="K21" s="213" t="str">
        <f>Electives!D27</f>
        <v>Perform a Good Turn</v>
      </c>
      <c r="L21" s="15" t="str">
        <f>IF(Electives!I27&lt;&gt;"", Electives!I27, "")</f>
        <v/>
      </c>
    </row>
    <row r="22" spans="1:12">
      <c r="A22" s="19" t="str">
        <f>I19</f>
        <v>Pick My Path</v>
      </c>
      <c r="B22" s="99" t="str">
        <f>Electives!I29</f>
        <v xml:space="preserve"> </v>
      </c>
      <c r="D22" s="194"/>
      <c r="E22" s="15">
        <f>Achievements!C27</f>
        <v>3</v>
      </c>
      <c r="F22" s="222" t="str">
        <f>Achievements!D27</f>
        <v>Explain what it means to be leader</v>
      </c>
      <c r="G22" s="15" t="str">
        <f>IF(Achievements!I27&lt;&gt;"", Achievements!I27, " ")</f>
        <v xml:space="preserve"> </v>
      </c>
      <c r="I22" s="194"/>
      <c r="J22" s="15">
        <f>Electives!C28</f>
        <v>3</v>
      </c>
      <c r="K22" s="213" t="str">
        <f>Electives!D28</f>
        <v>Teach a game to another person</v>
      </c>
      <c r="L22" s="15" t="str">
        <f>IF(Electives!I28&lt;&gt;"", Electives!I28, "")</f>
        <v/>
      </c>
    </row>
    <row r="23" spans="1:12">
      <c r="A23" s="19" t="str">
        <f>I23</f>
        <v>Ready, Set, Grow</v>
      </c>
      <c r="B23" s="99" t="str">
        <f>Electives!I34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Electives!I38</f>
        <v xml:space="preserve"> </v>
      </c>
      <c r="D24" s="192" t="s">
        <v>68</v>
      </c>
      <c r="E24" s="15" t="str">
        <f>Achievements!C30</f>
        <v>1a</v>
      </c>
      <c r="F24" s="98" t="str">
        <f>Achievements!D30</f>
        <v>Gather items for outdoor adventure</v>
      </c>
      <c r="G24" s="15" t="str">
        <f>IF(Achievements!I30&lt;&gt;"", Achievements!I30, " ")</f>
        <v xml:space="preserve"> </v>
      </c>
      <c r="I24" s="192" t="s">
        <v>68</v>
      </c>
      <c r="J24" s="15">
        <f>Electives!C31</f>
        <v>1</v>
      </c>
      <c r="K24" s="223" t="str">
        <f>Electives!D31</f>
        <v>Demonstrate ways and skills to garden</v>
      </c>
      <c r="L24" s="15" t="str">
        <f>IF(Electives!I31&lt;&gt;"", Electives!I31, "")</f>
        <v/>
      </c>
    </row>
    <row r="25" spans="1:12" ht="12.75" customHeight="1">
      <c r="A25" s="2"/>
      <c r="B25" s="14"/>
      <c r="D25" s="193"/>
      <c r="E25" s="15" t="str">
        <f>Achievements!C31</f>
        <v>1b</v>
      </c>
      <c r="F25" s="98" t="str">
        <f>Achievements!D31</f>
        <v>Understand the buddy system</v>
      </c>
      <c r="G25" s="15" t="str">
        <f>IF(Achievements!I31&lt;&gt;"", Achievements!I31, " ")</f>
        <v xml:space="preserve"> </v>
      </c>
      <c r="I25" s="193"/>
      <c r="J25" s="15">
        <f>Electives!C32</f>
        <v>2</v>
      </c>
      <c r="K25" s="213" t="str">
        <f>Electives!D32</f>
        <v>Learn about food sources</v>
      </c>
      <c r="L25" s="15" t="str">
        <f>IF(Electives!I32&lt;&gt;"", Electives!I32, "")</f>
        <v/>
      </c>
    </row>
    <row r="26" spans="1:12" ht="12.75" customHeight="1">
      <c r="A26" s="2"/>
      <c r="B26" s="14"/>
      <c r="D26" s="193"/>
      <c r="E26" s="15">
        <f>Achievements!C32</f>
        <v>2</v>
      </c>
      <c r="F26" s="98" t="str">
        <f>Achievements!D32</f>
        <v>Learn what SAW means</v>
      </c>
      <c r="G26" s="15" t="str">
        <f>IF(Achievements!I32&lt;&gt;"", Achievements!I32, " ")</f>
        <v xml:space="preserve"> </v>
      </c>
      <c r="I26" s="194"/>
      <c r="J26" s="15">
        <f>Electives!C33</f>
        <v>3</v>
      </c>
      <c r="K26" s="213" t="str">
        <f>Electives!D33</f>
        <v>Plant small container garden</v>
      </c>
      <c r="L26" s="15" t="str">
        <f>IF(Electives!I33&lt;&gt;"", Electives!I33, "")</f>
        <v/>
      </c>
    </row>
    <row r="27" spans="1:12" ht="13.15" customHeight="1">
      <c r="A27" s="83" t="s">
        <v>47</v>
      </c>
      <c r="B27" s="102"/>
      <c r="D27" s="194"/>
      <c r="E27" s="15">
        <f>Achievements!C33</f>
        <v>3</v>
      </c>
      <c r="F27" s="221" t="str">
        <f>Achievements!D33</f>
        <v>Demonstrate respect for nature and animals</v>
      </c>
      <c r="G27" s="15" t="str">
        <f>IF(Achievements!I33&lt;&gt;"", Achievements!I33,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IF(Electives!I36&lt;&gt;"", Electives!I36, "")</f>
        <v/>
      </c>
    </row>
    <row r="29" spans="1:12" ht="12.75" customHeight="1">
      <c r="A29" s="84" t="s">
        <v>110</v>
      </c>
      <c r="B29" s="103"/>
      <c r="I29" s="195"/>
      <c r="J29" s="15">
        <f>Electives!C37</f>
        <v>2</v>
      </c>
      <c r="K29" s="213" t="str">
        <f>Electives!D37</f>
        <v>Play as jungle animal with den</v>
      </c>
      <c r="L29" s="15" t="str">
        <f>IF(Electives!I37&lt;&gt;"", Electives!I37,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IF(Achievements!I72&lt;&gt;"", Achievements!I72, " ")</f>
        <v xml:space="preserve"> </v>
      </c>
    </row>
    <row r="69" spans="2:12">
      <c r="B69" s="127"/>
      <c r="D69" s="127"/>
      <c r="E69" s="127"/>
      <c r="G69" s="128" t="str">
        <f>IF(Achievements!I73&lt;&gt;"", Achievements!I73,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myy5McFMqhOyrgUb9X4G5+khpq/nYBO6Cs4n4ld4T1U3tW4bEoPK3V5vdl3J5Bkk6c3xCtS909swrIMvhjD6nA==" saltValue="vN0vrXHQ7hIDu5kSpIyoY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5</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IF(Achievements!J6&lt;&gt;"", Achievements!J6, " ")</f>
        <v xml:space="preserve"> </v>
      </c>
      <c r="I4" s="192" t="s">
        <v>68</v>
      </c>
      <c r="J4" s="15">
        <f>Electives!C6</f>
        <v>1</v>
      </c>
      <c r="K4" s="213" t="str">
        <f>Electives!D6</f>
        <v>Discuss things built/knocked down</v>
      </c>
      <c r="L4" s="15" t="str">
        <f>IF(Electives!J6&lt;&gt;"", Electives!J6, "")</f>
        <v/>
      </c>
    </row>
    <row r="5" spans="1:12">
      <c r="A5" s="17" t="s">
        <v>69</v>
      </c>
      <c r="B5" s="215" t="str">
        <f>IF(COUNTIF(B10:B14,"C")&gt;0, COUNTIF(B10:B14,"C"), " ")</f>
        <v xml:space="preserve"> </v>
      </c>
      <c r="D5" s="197"/>
      <c r="E5" s="15">
        <f>Achievements!C7</f>
        <v>2</v>
      </c>
      <c r="F5" s="98" t="str">
        <f>Achievements!D7</f>
        <v>Repeat Cub Scout motto.  Explain</v>
      </c>
      <c r="G5" s="15" t="str">
        <f>IF(Achievements!J7&lt;&gt;"", Achievements!J7, " ")</f>
        <v xml:space="preserve"> </v>
      </c>
      <c r="I5" s="193"/>
      <c r="J5" s="15">
        <f>Electives!C7</f>
        <v>2</v>
      </c>
      <c r="K5" s="213" t="str">
        <f>Electives!D7</f>
        <v>Discuss emotional building/knocking</v>
      </c>
      <c r="L5" s="15" t="str">
        <f>IF(Electives!J7&lt;&gt;"", Electives!J7, "")</f>
        <v/>
      </c>
    </row>
    <row r="6" spans="1:12">
      <c r="A6" s="219" t="s">
        <v>143</v>
      </c>
      <c r="B6" s="215" t="str">
        <f>IF(COUNTIF(B18:B24,"C")&gt;0, COUNTIF(B18:B24,"C"), " ")</f>
        <v xml:space="preserve"> </v>
      </c>
      <c r="D6" s="197"/>
      <c r="E6" s="15">
        <f>Achievements!C8</f>
        <v>3</v>
      </c>
      <c r="F6" s="98" t="str">
        <f>Achievements!D8</f>
        <v>Show Cub Scout Salute.  Explain</v>
      </c>
      <c r="G6" s="15" t="str">
        <f>IF(Achievements!J8&lt;&gt;"", Achievements!J8, " ")</f>
        <v xml:space="preserve"> </v>
      </c>
      <c r="I6" s="194"/>
      <c r="J6" s="15">
        <f>Electives!C8</f>
        <v>3</v>
      </c>
      <c r="K6" s="213" t="str">
        <f>Electives!D8</f>
        <v>Build structures</v>
      </c>
      <c r="L6" s="15" t="str">
        <f>IF(Electives!J8&lt;&gt;"", Electives!J8, "")</f>
        <v/>
      </c>
    </row>
    <row r="7" spans="1:12">
      <c r="D7" s="197"/>
      <c r="E7" s="15">
        <f>Achievements!C9</f>
        <v>4</v>
      </c>
      <c r="F7" s="98" t="str">
        <f>Achievements!D9</f>
        <v>Play a game with your den</v>
      </c>
      <c r="G7" s="15" t="str">
        <f>IF(Achievements!J9&lt;&gt;"", Achievements!J9,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IF(Achievements!J10&lt;&gt;"", Achievements!J10, " ")</f>
        <v xml:space="preserve"> </v>
      </c>
      <c r="I8" s="192" t="s">
        <v>68</v>
      </c>
      <c r="J8" s="15">
        <f>Electives!C11</f>
        <v>1</v>
      </c>
      <c r="K8" s="213" t="str">
        <f>Electives!D11</f>
        <v>Explore motion</v>
      </c>
      <c r="L8" s="15" t="str">
        <f>IF(Electives!J11&lt;&gt;"", Electives!J11, "")</f>
        <v/>
      </c>
    </row>
    <row r="9" spans="1:12" ht="12.75" customHeight="1">
      <c r="A9" s="1" t="s">
        <v>13</v>
      </c>
      <c r="D9" s="137" t="str">
        <f>Achievements!C12</f>
        <v>Animal Kingdom</v>
      </c>
      <c r="E9" s="137"/>
      <c r="F9" s="137"/>
      <c r="G9" s="137"/>
      <c r="I9" s="193"/>
      <c r="J9" s="15">
        <f>Electives!C12</f>
        <v>2</v>
      </c>
      <c r="K9" s="213" t="str">
        <f>Electives!D12</f>
        <v>Explore force</v>
      </c>
      <c r="L9" s="15" t="str">
        <f>IF(Electives!J12&lt;&gt;"", Electives!J12, "")</f>
        <v/>
      </c>
    </row>
    <row r="10" spans="1:12" ht="12" customHeight="1">
      <c r="A10" s="18" t="str">
        <f>D3</f>
        <v>Lion's Honor</v>
      </c>
      <c r="B10" s="99" t="str">
        <f>Achievements!J11</f>
        <v xml:space="preserve"> </v>
      </c>
      <c r="D10" s="195" t="str">
        <f>IF(Achievements!$F12&lt;&gt;"", Achievements!$F12, " ")</f>
        <v>(do all)</v>
      </c>
      <c r="E10" s="15">
        <f>Achievements!C13</f>
        <v>1</v>
      </c>
      <c r="F10" s="98" t="str">
        <f>Achievements!D13</f>
        <v>Learn role of community servant</v>
      </c>
      <c r="G10" s="15" t="str">
        <f>IF(Achievements!J13&lt;&gt;"", Achievements!J13, " ")</f>
        <v xml:space="preserve"> </v>
      </c>
      <c r="I10" s="194"/>
      <c r="J10" s="15">
        <f>Electives!C13</f>
        <v>3</v>
      </c>
      <c r="K10" s="213" t="str">
        <f>Electives!D13</f>
        <v>Create useful object</v>
      </c>
      <c r="L10" s="15" t="str">
        <f>IF(Electives!J13&lt;&gt;"", Electives!J13, "")</f>
        <v/>
      </c>
    </row>
    <row r="11" spans="1:12">
      <c r="A11" s="19" t="str">
        <f>D14</f>
        <v>Fun on the Run!</v>
      </c>
      <c r="B11" s="99" t="str">
        <f>Achievements!J23</f>
        <v xml:space="preserve"> </v>
      </c>
      <c r="D11" s="195"/>
      <c r="E11" s="15">
        <f>Achievements!C14</f>
        <v>2</v>
      </c>
      <c r="F11" s="220" t="str">
        <f>Achievements!D14</f>
        <v>Demonstrate what to do in emergency</v>
      </c>
      <c r="G11" s="15" t="str">
        <f>IF(Achievements!J14&lt;&gt;"", Achievements!J14, " ")</f>
        <v xml:space="preserve"> </v>
      </c>
      <c r="I11" s="218" t="str">
        <f>Electives!D15</f>
        <v>I'll Do It Myself</v>
      </c>
      <c r="J11" s="218"/>
      <c r="K11" s="218"/>
      <c r="L11" s="218"/>
    </row>
    <row r="12" spans="1:12" ht="12.75" customHeight="1">
      <c r="A12" s="19" t="str">
        <f>D9</f>
        <v>Animal Kingdom</v>
      </c>
      <c r="B12" s="99" t="str">
        <f>Achievements!J17</f>
        <v xml:space="preserve"> </v>
      </c>
      <c r="D12" s="195"/>
      <c r="E12" s="15">
        <f>Achievements!C15</f>
        <v>3</v>
      </c>
      <c r="F12" s="222" t="str">
        <f>Achievements!D15</f>
        <v>Choose two energy savings projects</v>
      </c>
      <c r="G12" s="15" t="str">
        <f>IF(Achievements!J15&lt;&gt;"", Achievements!J15, " ")</f>
        <v xml:space="preserve"> </v>
      </c>
      <c r="I12" s="192" t="s">
        <v>68</v>
      </c>
      <c r="J12" s="15">
        <f>Electives!C16</f>
        <v>1</v>
      </c>
      <c r="K12" s="213" t="str">
        <f>Electives!D16</f>
        <v>Make a "Lion Bag" for personal gear</v>
      </c>
      <c r="L12" s="15" t="str">
        <f>IF(Electives!J16&lt;&gt;"", Electives!J16, "")</f>
        <v/>
      </c>
    </row>
    <row r="13" spans="1:12" ht="13.15" customHeight="1">
      <c r="A13" s="19" t="str">
        <f>D23</f>
        <v>Mountain Lion</v>
      </c>
      <c r="B13" s="99" t="str">
        <f>Achievements!J34</f>
        <v xml:space="preserve"> </v>
      </c>
      <c r="D13" s="195"/>
      <c r="E13" s="15">
        <f>Achievements!C16</f>
        <v>4</v>
      </c>
      <c r="F13" s="222" t="str">
        <f>Achievements!D16</f>
        <v>Participate in Lion den service project</v>
      </c>
      <c r="G13" s="15" t="str">
        <f>IF(Achievements!J16&lt;&gt;"", Achievements!J16, " ")</f>
        <v xml:space="preserve"> </v>
      </c>
      <c r="I13" s="193"/>
      <c r="J13" s="15">
        <f>Electives!C17</f>
        <v>2</v>
      </c>
      <c r="K13" s="213" t="str">
        <f>Electives!D17</f>
        <v>Make personal care checklist</v>
      </c>
      <c r="L13" s="15" t="str">
        <f>IF(Electives!J17&lt;&gt;"", Electives!J17, "")</f>
        <v/>
      </c>
    </row>
    <row r="14" spans="1:12">
      <c r="A14" s="117" t="str">
        <f>D19</f>
        <v>King of the Jungle</v>
      </c>
      <c r="B14" s="99" t="str">
        <f>Achievements!J28</f>
        <v xml:space="preserve"> </v>
      </c>
      <c r="D14" s="137" t="str">
        <f>Achievements!C18</f>
        <v>Fun on the Run!</v>
      </c>
      <c r="E14" s="137"/>
      <c r="F14" s="137"/>
      <c r="I14" s="194"/>
      <c r="J14" s="15">
        <f>Electives!C18</f>
        <v>3</v>
      </c>
      <c r="K14" s="213" t="str">
        <f>Electives!D18</f>
        <v>Practice tying shoelaces</v>
      </c>
      <c r="L14" s="15" t="str">
        <f>IF(Electives!J18&lt;&gt;"", Electives!J18, "")</f>
        <v/>
      </c>
    </row>
    <row r="15" spans="1:12">
      <c r="A15" s="38"/>
      <c r="B15" s="39"/>
      <c r="D15" s="192" t="s">
        <v>68</v>
      </c>
      <c r="E15" s="15">
        <f>Achievements!C19</f>
        <v>1</v>
      </c>
      <c r="F15" s="222" t="str">
        <f>Achievements!D19</f>
        <v>Demonstrate 3 exercises to do daily</v>
      </c>
      <c r="G15" s="15" t="str">
        <f>IF(Achievements!J19&lt;&gt;"", Achievements!J19,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IF(Achievements!J20&lt;&gt;"", Achievements!J20, " ")</f>
        <v xml:space="preserve"> </v>
      </c>
      <c r="I16" s="192" t="s">
        <v>68</v>
      </c>
      <c r="J16" s="15">
        <f>Electives!C21</f>
        <v>1</v>
      </c>
      <c r="K16" s="213" t="str">
        <f>Electives!D21</f>
        <v>Play a game with den</v>
      </c>
      <c r="L16" s="15" t="str">
        <f>IF(Electives!J21&lt;&gt;"", Electives!J21, "")</f>
        <v/>
      </c>
    </row>
    <row r="17" spans="1:12">
      <c r="A17" s="1" t="s">
        <v>13</v>
      </c>
      <c r="D17" s="193"/>
      <c r="E17" s="15">
        <f>Achievements!C21</f>
        <v>3</v>
      </c>
      <c r="F17" s="222" t="str">
        <f>Achievements!D21</f>
        <v>Understand importance of rest</v>
      </c>
      <c r="G17" s="15" t="str">
        <f>IF(Achievements!J21&lt;&gt;"", Achievements!J21, " ")</f>
        <v xml:space="preserve"> </v>
      </c>
      <c r="I17" s="193"/>
      <c r="J17" s="15">
        <f>Electives!C22</f>
        <v>2</v>
      </c>
      <c r="K17" s="213" t="str">
        <f>Electives!D22</f>
        <v>Do an obstacle course relay</v>
      </c>
      <c r="L17" s="15" t="str">
        <f>IF(Electives!J22&lt;&gt;"", Electives!J22, "")</f>
        <v/>
      </c>
    </row>
    <row r="18" spans="1:12" ht="13.15" customHeight="1">
      <c r="A18" s="18" t="str">
        <f>I3</f>
        <v>Build it Up, Knock it Down</v>
      </c>
      <c r="B18" s="99" t="str">
        <f>Electives!J9</f>
        <v xml:space="preserve"> </v>
      </c>
      <c r="D18" s="194"/>
      <c r="E18" s="15">
        <f>Achievements!C22</f>
        <v>4</v>
      </c>
      <c r="F18" s="220" t="str">
        <f>Achievements!D22</f>
        <v>Participate as a den in Jungle Field Day</v>
      </c>
      <c r="G18" s="15" t="str">
        <f>IF(Achievements!J22&lt;&gt;"", Achievements!J22, " ")</f>
        <v xml:space="preserve"> </v>
      </c>
      <c r="I18" s="194"/>
      <c r="J18" s="15">
        <f>Electives!C23</f>
        <v>3</v>
      </c>
      <c r="K18" s="213" t="str">
        <f>Electives!D23</f>
        <v>Run a box derby race</v>
      </c>
      <c r="L18" s="15" t="str">
        <f>IF(Electives!J23&lt;&gt;"", Electives!J23, "")</f>
        <v/>
      </c>
    </row>
    <row r="19" spans="1:12">
      <c r="A19" s="19" t="str">
        <f>I7</f>
        <v>Gizmos and Gadgets</v>
      </c>
      <c r="B19" s="99" t="str">
        <f>Electives!J14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Electives!J19</f>
        <v xml:space="preserve"> </v>
      </c>
      <c r="D20" s="192" t="s">
        <v>68</v>
      </c>
      <c r="E20" s="15">
        <f>Achievements!C25</f>
        <v>1</v>
      </c>
      <c r="F20" s="98" t="str">
        <f>Achievements!D25</f>
        <v>Participate in flag ceremony</v>
      </c>
      <c r="G20" s="15" t="str">
        <f>IF(Achievements!J25&lt;&gt;"", Achievements!J25, " ")</f>
        <v xml:space="preserve"> </v>
      </c>
      <c r="I20" s="192" t="s">
        <v>68</v>
      </c>
      <c r="J20" s="15">
        <f>Electives!C26</f>
        <v>1</v>
      </c>
      <c r="K20" s="213" t="str">
        <f>Electives!D26</f>
        <v>Explain choices have consequences</v>
      </c>
      <c r="L20" s="15" t="str">
        <f>IF(Electives!J26&lt;&gt;"", Electives!J26, "")</f>
        <v/>
      </c>
    </row>
    <row r="21" spans="1:12">
      <c r="A21" s="19" t="str">
        <f>I15</f>
        <v>On Your Mark</v>
      </c>
      <c r="B21" s="99" t="str">
        <f>Electives!J24</f>
        <v xml:space="preserve"> </v>
      </c>
      <c r="D21" s="193"/>
      <c r="E21" s="15">
        <f>Achievements!C26</f>
        <v>2</v>
      </c>
      <c r="F21" s="220" t="str">
        <f>Achievements!D26</f>
        <v>Explain what it means to be good citizen</v>
      </c>
      <c r="G21" s="15" t="str">
        <f>IF(Achievements!J26&lt;&gt;"", Achievements!J26, " ")</f>
        <v xml:space="preserve"> </v>
      </c>
      <c r="I21" s="193"/>
      <c r="J21" s="15">
        <f>Electives!C27</f>
        <v>2</v>
      </c>
      <c r="K21" s="213" t="str">
        <f>Electives!D27</f>
        <v>Perform a Good Turn</v>
      </c>
      <c r="L21" s="15" t="str">
        <f>IF(Electives!J27&lt;&gt;"", Electives!J27, "")</f>
        <v/>
      </c>
    </row>
    <row r="22" spans="1:12">
      <c r="A22" s="19" t="str">
        <f>I19</f>
        <v>Pick My Path</v>
      </c>
      <c r="B22" s="99" t="str">
        <f>Electives!J29</f>
        <v xml:space="preserve"> </v>
      </c>
      <c r="D22" s="194"/>
      <c r="E22" s="15">
        <f>Achievements!C27</f>
        <v>3</v>
      </c>
      <c r="F22" s="222" t="str">
        <f>Achievements!D27</f>
        <v>Explain what it means to be leader</v>
      </c>
      <c r="G22" s="15" t="str">
        <f>IF(Achievements!J27&lt;&gt;"", Achievements!J27, " ")</f>
        <v xml:space="preserve"> </v>
      </c>
      <c r="I22" s="194"/>
      <c r="J22" s="15">
        <f>Electives!C28</f>
        <v>3</v>
      </c>
      <c r="K22" s="213" t="str">
        <f>Electives!D28</f>
        <v>Teach a game to another person</v>
      </c>
      <c r="L22" s="15" t="str">
        <f>IF(Electives!J28&lt;&gt;"", Electives!J28, "")</f>
        <v/>
      </c>
    </row>
    <row r="23" spans="1:12">
      <c r="A23" s="19" t="str">
        <f>I23</f>
        <v>Ready, Set, Grow</v>
      </c>
      <c r="B23" s="99" t="str">
        <f>Electives!J34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Electives!J38</f>
        <v xml:space="preserve"> </v>
      </c>
      <c r="D24" s="192" t="s">
        <v>68</v>
      </c>
      <c r="E24" s="15" t="str">
        <f>Achievements!C30</f>
        <v>1a</v>
      </c>
      <c r="F24" s="98" t="str">
        <f>Achievements!D30</f>
        <v>Gather items for outdoor adventure</v>
      </c>
      <c r="G24" s="15" t="str">
        <f>IF(Achievements!J30&lt;&gt;"", Achievements!J30, " ")</f>
        <v xml:space="preserve"> </v>
      </c>
      <c r="I24" s="192" t="s">
        <v>68</v>
      </c>
      <c r="J24" s="15">
        <f>Electives!C31</f>
        <v>1</v>
      </c>
      <c r="K24" s="223" t="str">
        <f>Electives!D31</f>
        <v>Demonstrate ways and skills to garden</v>
      </c>
      <c r="L24" s="15" t="str">
        <f>IF(Electives!J31&lt;&gt;"", Electives!J31, "")</f>
        <v/>
      </c>
    </row>
    <row r="25" spans="1:12" ht="12.75" customHeight="1">
      <c r="A25" s="2"/>
      <c r="B25" s="14"/>
      <c r="D25" s="193"/>
      <c r="E25" s="15" t="str">
        <f>Achievements!C31</f>
        <v>1b</v>
      </c>
      <c r="F25" s="98" t="str">
        <f>Achievements!D31</f>
        <v>Understand the buddy system</v>
      </c>
      <c r="G25" s="15" t="str">
        <f>IF(Achievements!J31&lt;&gt;"", Achievements!J31, " ")</f>
        <v xml:space="preserve"> </v>
      </c>
      <c r="I25" s="193"/>
      <c r="J25" s="15">
        <f>Electives!C32</f>
        <v>2</v>
      </c>
      <c r="K25" s="213" t="str">
        <f>Electives!D32</f>
        <v>Learn about food sources</v>
      </c>
      <c r="L25" s="15" t="str">
        <f>IF(Electives!J32&lt;&gt;"", Electives!J32, "")</f>
        <v/>
      </c>
    </row>
    <row r="26" spans="1:12" ht="12.75" customHeight="1">
      <c r="A26" s="2"/>
      <c r="B26" s="14"/>
      <c r="D26" s="193"/>
      <c r="E26" s="15">
        <f>Achievements!C32</f>
        <v>2</v>
      </c>
      <c r="F26" s="98" t="str">
        <f>Achievements!D32</f>
        <v>Learn what SAW means</v>
      </c>
      <c r="G26" s="15" t="str">
        <f>IF(Achievements!J32&lt;&gt;"", Achievements!J32, " ")</f>
        <v xml:space="preserve"> </v>
      </c>
      <c r="I26" s="194"/>
      <c r="J26" s="15">
        <f>Electives!C33</f>
        <v>3</v>
      </c>
      <c r="K26" s="213" t="str">
        <f>Electives!D33</f>
        <v>Plant small container garden</v>
      </c>
      <c r="L26" s="15" t="str">
        <f>IF(Electives!J33&lt;&gt;"", Electives!J33, "")</f>
        <v/>
      </c>
    </row>
    <row r="27" spans="1:12" ht="13.15" customHeight="1">
      <c r="A27" s="83" t="s">
        <v>47</v>
      </c>
      <c r="B27" s="102"/>
      <c r="D27" s="194"/>
      <c r="E27" s="15">
        <f>Achievements!C33</f>
        <v>3</v>
      </c>
      <c r="F27" s="221" t="str">
        <f>Achievements!D33</f>
        <v>Demonstrate respect for nature and animals</v>
      </c>
      <c r="G27" s="15" t="str">
        <f>IF(Achievements!J33&lt;&gt;"", Achievements!J33,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IF(Electives!J36&lt;&gt;"", Electives!J36, "")</f>
        <v/>
      </c>
    </row>
    <row r="29" spans="1:12" ht="12.75" customHeight="1">
      <c r="A29" s="84" t="s">
        <v>110</v>
      </c>
      <c r="B29" s="103"/>
      <c r="I29" s="195"/>
      <c r="J29" s="15">
        <f>Electives!C37</f>
        <v>2</v>
      </c>
      <c r="K29" s="213" t="str">
        <f>Electives!D37</f>
        <v>Play as jungle animal with den</v>
      </c>
      <c r="L29" s="15" t="str">
        <f>IF(Electives!J37&lt;&gt;"", Electives!J37,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IF(Achievements!J72&lt;&gt;"", Achievements!J72, " ")</f>
        <v xml:space="preserve"> </v>
      </c>
    </row>
    <row r="69" spans="2:12">
      <c r="B69" s="127"/>
      <c r="D69" s="127"/>
      <c r="E69" s="127"/>
      <c r="G69" s="128" t="str">
        <f>IF(Achievements!J73&lt;&gt;"", Achievements!J73,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392a3Ikxqg4c43UmFveypC0vd9fC6mTE1UbwrlP3Bjg5gsj/KWeQlxRlZBsjy5b99YmCh0voEaNBKkQxgstZFA==" saltValue="A3I0KxhDvdvwuTTUFEbpv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6</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IF(Achievements!K6&lt;&gt;"", Achievements!K6, " ")</f>
        <v xml:space="preserve"> </v>
      </c>
      <c r="I4" s="192" t="s">
        <v>68</v>
      </c>
      <c r="J4" s="15">
        <f>Electives!C6</f>
        <v>1</v>
      </c>
      <c r="K4" s="213" t="str">
        <f>Electives!D6</f>
        <v>Discuss things built/knocked down</v>
      </c>
      <c r="L4" s="15" t="str">
        <f>IF(Electives!K6&lt;&gt;"", Electives!K6, "")</f>
        <v/>
      </c>
    </row>
    <row r="5" spans="1:12">
      <c r="A5" s="17" t="s">
        <v>69</v>
      </c>
      <c r="B5" s="215" t="str">
        <f>IF(COUNTIF(B10:B14,"C")&gt;0, COUNTIF(B10:B14,"C"), " ")</f>
        <v xml:space="preserve"> </v>
      </c>
      <c r="D5" s="197"/>
      <c r="E5" s="15">
        <f>Achievements!C7</f>
        <v>2</v>
      </c>
      <c r="F5" s="98" t="str">
        <f>Achievements!D7</f>
        <v>Repeat Cub Scout motto.  Explain</v>
      </c>
      <c r="G5" s="15" t="str">
        <f>IF(Achievements!K7&lt;&gt;"", Achievements!K7, " ")</f>
        <v xml:space="preserve"> </v>
      </c>
      <c r="I5" s="193"/>
      <c r="J5" s="15">
        <f>Electives!C7</f>
        <v>2</v>
      </c>
      <c r="K5" s="213" t="str">
        <f>Electives!D7</f>
        <v>Discuss emotional building/knocking</v>
      </c>
      <c r="L5" s="15" t="str">
        <f>IF(Electives!K7&lt;&gt;"", Electives!K7, "")</f>
        <v/>
      </c>
    </row>
    <row r="6" spans="1:12">
      <c r="A6" s="219" t="s">
        <v>143</v>
      </c>
      <c r="B6" s="215" t="str">
        <f>IF(COUNTIF(B18:B24,"C")&gt;0, COUNTIF(B18:B24,"C"), " ")</f>
        <v xml:space="preserve"> </v>
      </c>
      <c r="D6" s="197"/>
      <c r="E6" s="15">
        <f>Achievements!C8</f>
        <v>3</v>
      </c>
      <c r="F6" s="98" t="str">
        <f>Achievements!D8</f>
        <v>Show Cub Scout Salute.  Explain</v>
      </c>
      <c r="G6" s="15" t="str">
        <f>IF(Achievements!K8&lt;&gt;"", Achievements!K8, " ")</f>
        <v xml:space="preserve"> </v>
      </c>
      <c r="I6" s="194"/>
      <c r="J6" s="15">
        <f>Electives!C8</f>
        <v>3</v>
      </c>
      <c r="K6" s="213" t="str">
        <f>Electives!D8</f>
        <v>Build structures</v>
      </c>
      <c r="L6" s="15" t="str">
        <f>IF(Electives!K8&lt;&gt;"", Electives!K8, "")</f>
        <v/>
      </c>
    </row>
    <row r="7" spans="1:12">
      <c r="D7" s="197"/>
      <c r="E7" s="15">
        <f>Achievements!C9</f>
        <v>4</v>
      </c>
      <c r="F7" s="98" t="str">
        <f>Achievements!D9</f>
        <v>Play a game with your den</v>
      </c>
      <c r="G7" s="15" t="str">
        <f>IF(Achievements!K9&lt;&gt;"", Achievements!K9,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IF(Achievements!K10&lt;&gt;"", Achievements!K10, " ")</f>
        <v xml:space="preserve"> </v>
      </c>
      <c r="I8" s="192" t="s">
        <v>68</v>
      </c>
      <c r="J8" s="15">
        <f>Electives!C11</f>
        <v>1</v>
      </c>
      <c r="K8" s="213" t="str">
        <f>Electives!D11</f>
        <v>Explore motion</v>
      </c>
      <c r="L8" s="15" t="str">
        <f>IF(Electives!K11&lt;&gt;"", Electives!K11, "")</f>
        <v/>
      </c>
    </row>
    <row r="9" spans="1:12" ht="12.75" customHeight="1">
      <c r="A9" s="1" t="s">
        <v>13</v>
      </c>
      <c r="D9" s="137" t="str">
        <f>Achievements!C12</f>
        <v>Animal Kingdom</v>
      </c>
      <c r="E9" s="137"/>
      <c r="F9" s="137"/>
      <c r="G9" s="137"/>
      <c r="I9" s="193"/>
      <c r="J9" s="15">
        <f>Electives!C12</f>
        <v>2</v>
      </c>
      <c r="K9" s="213" t="str">
        <f>Electives!D12</f>
        <v>Explore force</v>
      </c>
      <c r="L9" s="15" t="str">
        <f>IF(Electives!K12&lt;&gt;"", Electives!K12, "")</f>
        <v/>
      </c>
    </row>
    <row r="10" spans="1:12" ht="12" customHeight="1">
      <c r="A10" s="18" t="str">
        <f>D3</f>
        <v>Lion's Honor</v>
      </c>
      <c r="B10" s="99" t="str">
        <f>Achievements!K11</f>
        <v xml:space="preserve"> </v>
      </c>
      <c r="D10" s="195" t="str">
        <f>IF(Achievements!$F12&lt;&gt;"", Achievements!$F12, " ")</f>
        <v>(do all)</v>
      </c>
      <c r="E10" s="15">
        <f>Achievements!C13</f>
        <v>1</v>
      </c>
      <c r="F10" s="98" t="str">
        <f>Achievements!D13</f>
        <v>Learn role of community servant</v>
      </c>
      <c r="G10" s="15" t="str">
        <f>IF(Achievements!K13&lt;&gt;"", Achievements!K13, " ")</f>
        <v xml:space="preserve"> </v>
      </c>
      <c r="I10" s="194"/>
      <c r="J10" s="15">
        <f>Electives!C13</f>
        <v>3</v>
      </c>
      <c r="K10" s="213" t="str">
        <f>Electives!D13</f>
        <v>Create useful object</v>
      </c>
      <c r="L10" s="15" t="str">
        <f>IF(Electives!K13&lt;&gt;"", Electives!K13, "")</f>
        <v/>
      </c>
    </row>
    <row r="11" spans="1:12">
      <c r="A11" s="19" t="str">
        <f>D14</f>
        <v>Fun on the Run!</v>
      </c>
      <c r="B11" s="99" t="str">
        <f>Achievements!K23</f>
        <v xml:space="preserve"> </v>
      </c>
      <c r="D11" s="195"/>
      <c r="E11" s="15">
        <f>Achievements!C14</f>
        <v>2</v>
      </c>
      <c r="F11" s="220" t="str">
        <f>Achievements!D14</f>
        <v>Demonstrate what to do in emergency</v>
      </c>
      <c r="G11" s="15" t="str">
        <f>IF(Achievements!K14&lt;&gt;"", Achievements!K14, " ")</f>
        <v xml:space="preserve"> </v>
      </c>
      <c r="I11" s="218" t="str">
        <f>Electives!D15</f>
        <v>I'll Do It Myself</v>
      </c>
      <c r="J11" s="218"/>
      <c r="K11" s="218"/>
      <c r="L11" s="218"/>
    </row>
    <row r="12" spans="1:12" ht="12.75" customHeight="1">
      <c r="A12" s="19" t="str">
        <f>D9</f>
        <v>Animal Kingdom</v>
      </c>
      <c r="B12" s="99" t="str">
        <f>Achievements!K17</f>
        <v xml:space="preserve"> </v>
      </c>
      <c r="D12" s="195"/>
      <c r="E12" s="15">
        <f>Achievements!C15</f>
        <v>3</v>
      </c>
      <c r="F12" s="222" t="str">
        <f>Achievements!D15</f>
        <v>Choose two energy savings projects</v>
      </c>
      <c r="G12" s="15" t="str">
        <f>IF(Achievements!K15&lt;&gt;"", Achievements!K15, " ")</f>
        <v xml:space="preserve"> </v>
      </c>
      <c r="I12" s="192" t="s">
        <v>68</v>
      </c>
      <c r="J12" s="15">
        <f>Electives!C16</f>
        <v>1</v>
      </c>
      <c r="K12" s="213" t="str">
        <f>Electives!D16</f>
        <v>Make a "Lion Bag" for personal gear</v>
      </c>
      <c r="L12" s="15" t="str">
        <f>IF(Electives!K16&lt;&gt;"", Electives!K16, "")</f>
        <v/>
      </c>
    </row>
    <row r="13" spans="1:12" ht="13.15" customHeight="1">
      <c r="A13" s="19" t="str">
        <f>D23</f>
        <v>Mountain Lion</v>
      </c>
      <c r="B13" s="99" t="str">
        <f>Achievements!K34</f>
        <v xml:space="preserve"> </v>
      </c>
      <c r="D13" s="195"/>
      <c r="E13" s="15">
        <f>Achievements!C16</f>
        <v>4</v>
      </c>
      <c r="F13" s="222" t="str">
        <f>Achievements!D16</f>
        <v>Participate in Lion den service project</v>
      </c>
      <c r="G13" s="15" t="str">
        <f>IF(Achievements!K16&lt;&gt;"", Achievements!K16, " ")</f>
        <v xml:space="preserve"> </v>
      </c>
      <c r="I13" s="193"/>
      <c r="J13" s="15">
        <f>Electives!C17</f>
        <v>2</v>
      </c>
      <c r="K13" s="213" t="str">
        <f>Electives!D17</f>
        <v>Make personal care checklist</v>
      </c>
      <c r="L13" s="15" t="str">
        <f>IF(Electives!K17&lt;&gt;"", Electives!K17, "")</f>
        <v/>
      </c>
    </row>
    <row r="14" spans="1:12">
      <c r="A14" s="117" t="str">
        <f>D19</f>
        <v>King of the Jungle</v>
      </c>
      <c r="B14" s="99" t="str">
        <f>Achievements!K28</f>
        <v xml:space="preserve"> </v>
      </c>
      <c r="D14" s="137" t="str">
        <f>Achievements!C18</f>
        <v>Fun on the Run!</v>
      </c>
      <c r="E14" s="137"/>
      <c r="F14" s="137"/>
      <c r="I14" s="194"/>
      <c r="J14" s="15">
        <f>Electives!C18</f>
        <v>3</v>
      </c>
      <c r="K14" s="213" t="str">
        <f>Electives!D18</f>
        <v>Practice tying shoelaces</v>
      </c>
      <c r="L14" s="15" t="str">
        <f>IF(Electives!K18&lt;&gt;"", Electives!K18, "")</f>
        <v/>
      </c>
    </row>
    <row r="15" spans="1:12">
      <c r="A15" s="38"/>
      <c r="B15" s="39"/>
      <c r="D15" s="192" t="s">
        <v>68</v>
      </c>
      <c r="E15" s="15">
        <f>Achievements!C19</f>
        <v>1</v>
      </c>
      <c r="F15" s="222" t="str">
        <f>Achievements!D19</f>
        <v>Demonstrate 3 exercises to do daily</v>
      </c>
      <c r="G15" s="15" t="str">
        <f>IF(Achievements!K19&lt;&gt;"", Achievements!K19,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IF(Achievements!K20&lt;&gt;"", Achievements!K20, " ")</f>
        <v xml:space="preserve"> </v>
      </c>
      <c r="I16" s="192" t="s">
        <v>68</v>
      </c>
      <c r="J16" s="15">
        <f>Electives!C21</f>
        <v>1</v>
      </c>
      <c r="K16" s="213" t="str">
        <f>Electives!D21</f>
        <v>Play a game with den</v>
      </c>
      <c r="L16" s="15" t="str">
        <f>IF(Electives!K21&lt;&gt;"", Electives!K21, "")</f>
        <v/>
      </c>
    </row>
    <row r="17" spans="1:12">
      <c r="A17" s="1" t="s">
        <v>13</v>
      </c>
      <c r="D17" s="193"/>
      <c r="E17" s="15">
        <f>Achievements!C21</f>
        <v>3</v>
      </c>
      <c r="F17" s="222" t="str">
        <f>Achievements!D21</f>
        <v>Understand importance of rest</v>
      </c>
      <c r="G17" s="15" t="str">
        <f>IF(Achievements!K21&lt;&gt;"", Achievements!K21, " ")</f>
        <v xml:space="preserve"> </v>
      </c>
      <c r="I17" s="193"/>
      <c r="J17" s="15">
        <f>Electives!C22</f>
        <v>2</v>
      </c>
      <c r="K17" s="213" t="str">
        <f>Electives!D22</f>
        <v>Do an obstacle course relay</v>
      </c>
      <c r="L17" s="15" t="str">
        <f>IF(Electives!K22&lt;&gt;"", Electives!K22, "")</f>
        <v/>
      </c>
    </row>
    <row r="18" spans="1:12" ht="13.15" customHeight="1">
      <c r="A18" s="18" t="str">
        <f>I3</f>
        <v>Build it Up, Knock it Down</v>
      </c>
      <c r="B18" s="99" t="str">
        <f>Electives!K9</f>
        <v xml:space="preserve"> </v>
      </c>
      <c r="D18" s="194"/>
      <c r="E18" s="15">
        <f>Achievements!C22</f>
        <v>4</v>
      </c>
      <c r="F18" s="220" t="str">
        <f>Achievements!D22</f>
        <v>Participate as a den in Jungle Field Day</v>
      </c>
      <c r="G18" s="15" t="str">
        <f>IF(Achievements!K22&lt;&gt;"", Achievements!K22, " ")</f>
        <v xml:space="preserve"> </v>
      </c>
      <c r="I18" s="194"/>
      <c r="J18" s="15">
        <f>Electives!C23</f>
        <v>3</v>
      </c>
      <c r="K18" s="213" t="str">
        <f>Electives!D23</f>
        <v>Run a box derby race</v>
      </c>
      <c r="L18" s="15" t="str">
        <f>IF(Electives!K23&lt;&gt;"", Electives!K23, "")</f>
        <v/>
      </c>
    </row>
    <row r="19" spans="1:12">
      <c r="A19" s="19" t="str">
        <f>I7</f>
        <v>Gizmos and Gadgets</v>
      </c>
      <c r="B19" s="99" t="str">
        <f>Electives!K14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Electives!K19</f>
        <v xml:space="preserve"> </v>
      </c>
      <c r="D20" s="192" t="s">
        <v>68</v>
      </c>
      <c r="E20" s="15">
        <f>Achievements!C25</f>
        <v>1</v>
      </c>
      <c r="F20" s="98" t="str">
        <f>Achievements!D25</f>
        <v>Participate in flag ceremony</v>
      </c>
      <c r="G20" s="15" t="str">
        <f>IF(Achievements!K25&lt;&gt;"", Achievements!K25, " ")</f>
        <v xml:space="preserve"> </v>
      </c>
      <c r="I20" s="192" t="s">
        <v>68</v>
      </c>
      <c r="J20" s="15">
        <f>Electives!C26</f>
        <v>1</v>
      </c>
      <c r="K20" s="213" t="str">
        <f>Electives!D26</f>
        <v>Explain choices have consequences</v>
      </c>
      <c r="L20" s="15" t="str">
        <f>IF(Electives!K26&lt;&gt;"", Electives!K26, "")</f>
        <v/>
      </c>
    </row>
    <row r="21" spans="1:12">
      <c r="A21" s="19" t="str">
        <f>I15</f>
        <v>On Your Mark</v>
      </c>
      <c r="B21" s="99" t="str">
        <f>Electives!K24</f>
        <v xml:space="preserve"> </v>
      </c>
      <c r="D21" s="193"/>
      <c r="E21" s="15">
        <f>Achievements!C26</f>
        <v>2</v>
      </c>
      <c r="F21" s="220" t="str">
        <f>Achievements!D26</f>
        <v>Explain what it means to be good citizen</v>
      </c>
      <c r="G21" s="15" t="str">
        <f>IF(Achievements!K26&lt;&gt;"", Achievements!K26, " ")</f>
        <v xml:space="preserve"> </v>
      </c>
      <c r="I21" s="193"/>
      <c r="J21" s="15">
        <f>Electives!C27</f>
        <v>2</v>
      </c>
      <c r="K21" s="213" t="str">
        <f>Electives!D27</f>
        <v>Perform a Good Turn</v>
      </c>
      <c r="L21" s="15" t="str">
        <f>IF(Electives!K27&lt;&gt;"", Electives!K27, "")</f>
        <v/>
      </c>
    </row>
    <row r="22" spans="1:12">
      <c r="A22" s="19" t="str">
        <f>I19</f>
        <v>Pick My Path</v>
      </c>
      <c r="B22" s="99" t="str">
        <f>Electives!K29</f>
        <v xml:space="preserve"> </v>
      </c>
      <c r="D22" s="194"/>
      <c r="E22" s="15">
        <f>Achievements!C27</f>
        <v>3</v>
      </c>
      <c r="F22" s="222" t="str">
        <f>Achievements!D27</f>
        <v>Explain what it means to be leader</v>
      </c>
      <c r="G22" s="15" t="str">
        <f>IF(Achievements!K27&lt;&gt;"", Achievements!K27, " ")</f>
        <v xml:space="preserve"> </v>
      </c>
      <c r="I22" s="194"/>
      <c r="J22" s="15">
        <f>Electives!C28</f>
        <v>3</v>
      </c>
      <c r="K22" s="213" t="str">
        <f>Electives!D28</f>
        <v>Teach a game to another person</v>
      </c>
      <c r="L22" s="15" t="str">
        <f>IF(Electives!K28&lt;&gt;"", Electives!K28, "")</f>
        <v/>
      </c>
    </row>
    <row r="23" spans="1:12">
      <c r="A23" s="19" t="str">
        <f>I23</f>
        <v>Ready, Set, Grow</v>
      </c>
      <c r="B23" s="99" t="str">
        <f>Electives!K34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Electives!K38</f>
        <v xml:space="preserve"> </v>
      </c>
      <c r="D24" s="192" t="s">
        <v>68</v>
      </c>
      <c r="E24" s="15" t="str">
        <f>Achievements!C30</f>
        <v>1a</v>
      </c>
      <c r="F24" s="98" t="str">
        <f>Achievements!D30</f>
        <v>Gather items for outdoor adventure</v>
      </c>
      <c r="G24" s="15" t="str">
        <f>IF(Achievements!K30&lt;&gt;"", Achievements!K30, " ")</f>
        <v xml:space="preserve"> </v>
      </c>
      <c r="I24" s="192" t="s">
        <v>68</v>
      </c>
      <c r="J24" s="15">
        <f>Electives!C31</f>
        <v>1</v>
      </c>
      <c r="K24" s="223" t="str">
        <f>Electives!D31</f>
        <v>Demonstrate ways and skills to garden</v>
      </c>
      <c r="L24" s="15" t="str">
        <f>IF(Electives!K31&lt;&gt;"", Electives!K31, "")</f>
        <v/>
      </c>
    </row>
    <row r="25" spans="1:12" ht="12.75" customHeight="1">
      <c r="A25" s="2"/>
      <c r="B25" s="14"/>
      <c r="D25" s="193"/>
      <c r="E25" s="15" t="str">
        <f>Achievements!C31</f>
        <v>1b</v>
      </c>
      <c r="F25" s="98" t="str">
        <f>Achievements!D31</f>
        <v>Understand the buddy system</v>
      </c>
      <c r="G25" s="15" t="str">
        <f>IF(Achievements!K31&lt;&gt;"", Achievements!K31, " ")</f>
        <v xml:space="preserve"> </v>
      </c>
      <c r="I25" s="193"/>
      <c r="J25" s="15">
        <f>Electives!C32</f>
        <v>2</v>
      </c>
      <c r="K25" s="213" t="str">
        <f>Electives!D32</f>
        <v>Learn about food sources</v>
      </c>
      <c r="L25" s="15" t="str">
        <f>IF(Electives!K32&lt;&gt;"", Electives!K32, "")</f>
        <v/>
      </c>
    </row>
    <row r="26" spans="1:12" ht="12.75" customHeight="1">
      <c r="A26" s="2"/>
      <c r="B26" s="14"/>
      <c r="D26" s="193"/>
      <c r="E26" s="15">
        <f>Achievements!C32</f>
        <v>2</v>
      </c>
      <c r="F26" s="98" t="str">
        <f>Achievements!D32</f>
        <v>Learn what SAW means</v>
      </c>
      <c r="G26" s="15" t="str">
        <f>IF(Achievements!K32&lt;&gt;"", Achievements!K32, " ")</f>
        <v xml:space="preserve"> </v>
      </c>
      <c r="I26" s="194"/>
      <c r="J26" s="15">
        <f>Electives!C33</f>
        <v>3</v>
      </c>
      <c r="K26" s="213" t="str">
        <f>Electives!D33</f>
        <v>Plant small container garden</v>
      </c>
      <c r="L26" s="15" t="str">
        <f>IF(Electives!K33&lt;&gt;"", Electives!K33, "")</f>
        <v/>
      </c>
    </row>
    <row r="27" spans="1:12" ht="13.15" customHeight="1">
      <c r="A27" s="83" t="s">
        <v>47</v>
      </c>
      <c r="B27" s="102"/>
      <c r="D27" s="194"/>
      <c r="E27" s="15">
        <f>Achievements!C33</f>
        <v>3</v>
      </c>
      <c r="F27" s="221" t="str">
        <f>Achievements!D33</f>
        <v>Demonstrate respect for nature and animals</v>
      </c>
      <c r="G27" s="15" t="str">
        <f>IF(Achievements!K33&lt;&gt;"", Achievements!K33,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IF(Electives!K36&lt;&gt;"", Electives!K36, "")</f>
        <v/>
      </c>
    </row>
    <row r="29" spans="1:12" ht="12.75" customHeight="1">
      <c r="A29" s="84" t="s">
        <v>110</v>
      </c>
      <c r="B29" s="103"/>
      <c r="I29" s="195"/>
      <c r="J29" s="15">
        <f>Electives!C37</f>
        <v>2</v>
      </c>
      <c r="K29" s="213" t="str">
        <f>Electives!D37</f>
        <v>Play as jungle animal with den</v>
      </c>
      <c r="L29" s="15" t="str">
        <f>IF(Electives!K37&lt;&gt;"", Electives!K37,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IF(Achievements!K72&lt;&gt;"", Achievements!K72, " ")</f>
        <v xml:space="preserve"> </v>
      </c>
    </row>
    <row r="69" spans="2:12">
      <c r="B69" s="127"/>
      <c r="D69" s="127"/>
      <c r="E69" s="127"/>
      <c r="G69" s="128" t="str">
        <f>IF(Achievements!K73&lt;&gt;"", Achievements!K73,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HN+FO0GXRBJcPrSuNtkvSelTr3ZPuh1aSRFgacwWa5Rii6D6pmEae3JN2T+hyk/XnaFiFVW10PQ6S5A6kqsEaA==" saltValue="JL087/rPyPx6TuGPVEuxa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7</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IF(Achievements!L6&lt;&gt;"", Achievements!L6, " ")</f>
        <v xml:space="preserve"> </v>
      </c>
      <c r="I4" s="192" t="s">
        <v>68</v>
      </c>
      <c r="J4" s="15">
        <f>Electives!C6</f>
        <v>1</v>
      </c>
      <c r="K4" s="213" t="str">
        <f>Electives!D6</f>
        <v>Discuss things built/knocked down</v>
      </c>
      <c r="L4" s="15" t="str">
        <f>IF(Electives!L6&lt;&gt;"", Electives!L6, "")</f>
        <v/>
      </c>
    </row>
    <row r="5" spans="1:12">
      <c r="A5" s="17" t="s">
        <v>69</v>
      </c>
      <c r="B5" s="215" t="str">
        <f>IF(COUNTIF(B10:B14,"C")&gt;0, COUNTIF(B10:B14,"C"), " ")</f>
        <v xml:space="preserve"> </v>
      </c>
      <c r="D5" s="197"/>
      <c r="E5" s="15">
        <f>Achievements!C7</f>
        <v>2</v>
      </c>
      <c r="F5" s="98" t="str">
        <f>Achievements!D7</f>
        <v>Repeat Cub Scout motto.  Explain</v>
      </c>
      <c r="G5" s="15" t="str">
        <f>IF(Achievements!L7&lt;&gt;"", Achievements!L7, " ")</f>
        <v xml:space="preserve"> </v>
      </c>
      <c r="I5" s="193"/>
      <c r="J5" s="15">
        <f>Electives!C7</f>
        <v>2</v>
      </c>
      <c r="K5" s="213" t="str">
        <f>Electives!D7</f>
        <v>Discuss emotional building/knocking</v>
      </c>
      <c r="L5" s="15" t="str">
        <f>IF(Electives!L7&lt;&gt;"", Electives!L7, "")</f>
        <v/>
      </c>
    </row>
    <row r="6" spans="1:12">
      <c r="A6" s="219" t="s">
        <v>143</v>
      </c>
      <c r="B6" s="215" t="str">
        <f>IF(COUNTIF(B18:B24,"C")&gt;0, COUNTIF(B18:B24,"C"), " ")</f>
        <v xml:space="preserve"> </v>
      </c>
      <c r="D6" s="197"/>
      <c r="E6" s="15">
        <f>Achievements!C8</f>
        <v>3</v>
      </c>
      <c r="F6" s="98" t="str">
        <f>Achievements!D8</f>
        <v>Show Cub Scout Salute.  Explain</v>
      </c>
      <c r="G6" s="15" t="str">
        <f>IF(Achievements!L8&lt;&gt;"", Achievements!L8, " ")</f>
        <v xml:space="preserve"> </v>
      </c>
      <c r="I6" s="194"/>
      <c r="J6" s="15">
        <f>Electives!C8</f>
        <v>3</v>
      </c>
      <c r="K6" s="213" t="str">
        <f>Electives!D8</f>
        <v>Build structures</v>
      </c>
      <c r="L6" s="15" t="str">
        <f>IF(Electives!L8&lt;&gt;"", Electives!L8, "")</f>
        <v/>
      </c>
    </row>
    <row r="7" spans="1:12">
      <c r="D7" s="197"/>
      <c r="E7" s="15">
        <f>Achievements!C9</f>
        <v>4</v>
      </c>
      <c r="F7" s="98" t="str">
        <f>Achievements!D9</f>
        <v>Play a game with your den</v>
      </c>
      <c r="G7" s="15" t="str">
        <f>IF(Achievements!L9&lt;&gt;"", Achievements!L9,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IF(Achievements!L10&lt;&gt;"", Achievements!L10, " ")</f>
        <v xml:space="preserve"> </v>
      </c>
      <c r="I8" s="192" t="s">
        <v>68</v>
      </c>
      <c r="J8" s="15">
        <f>Electives!C11</f>
        <v>1</v>
      </c>
      <c r="K8" s="213" t="str">
        <f>Electives!D11</f>
        <v>Explore motion</v>
      </c>
      <c r="L8" s="15" t="str">
        <f>IF(Electives!L11&lt;&gt;"", Electives!L11, "")</f>
        <v/>
      </c>
    </row>
    <row r="9" spans="1:12" ht="12.75" customHeight="1">
      <c r="A9" s="1" t="s">
        <v>13</v>
      </c>
      <c r="D9" s="137" t="str">
        <f>Achievements!C12</f>
        <v>Animal Kingdom</v>
      </c>
      <c r="E9" s="137"/>
      <c r="F9" s="137"/>
      <c r="G9" s="137"/>
      <c r="I9" s="193"/>
      <c r="J9" s="15">
        <f>Electives!C12</f>
        <v>2</v>
      </c>
      <c r="K9" s="213" t="str">
        <f>Electives!D12</f>
        <v>Explore force</v>
      </c>
      <c r="L9" s="15" t="str">
        <f>IF(Electives!L12&lt;&gt;"", Electives!L12, "")</f>
        <v/>
      </c>
    </row>
    <row r="10" spans="1:12" ht="12" customHeight="1">
      <c r="A10" s="18" t="str">
        <f>D3</f>
        <v>Lion's Honor</v>
      </c>
      <c r="B10" s="99" t="str">
        <f>Achievements!L11</f>
        <v xml:space="preserve"> </v>
      </c>
      <c r="D10" s="195" t="str">
        <f>IF(Achievements!$F12&lt;&gt;"", Achievements!$F12, " ")</f>
        <v>(do all)</v>
      </c>
      <c r="E10" s="15">
        <f>Achievements!C13</f>
        <v>1</v>
      </c>
      <c r="F10" s="98" t="str">
        <f>Achievements!D13</f>
        <v>Learn role of community servant</v>
      </c>
      <c r="G10" s="15" t="str">
        <f>IF(Achievements!L13&lt;&gt;"", Achievements!L13, " ")</f>
        <v xml:space="preserve"> </v>
      </c>
      <c r="I10" s="194"/>
      <c r="J10" s="15">
        <f>Electives!C13</f>
        <v>3</v>
      </c>
      <c r="K10" s="213" t="str">
        <f>Electives!D13</f>
        <v>Create useful object</v>
      </c>
      <c r="L10" s="15" t="str">
        <f>IF(Electives!L13&lt;&gt;"", Electives!L13, "")</f>
        <v/>
      </c>
    </row>
    <row r="11" spans="1:12">
      <c r="A11" s="19" t="str">
        <f>D14</f>
        <v>Fun on the Run!</v>
      </c>
      <c r="B11" s="99" t="str">
        <f>Achievements!L23</f>
        <v xml:space="preserve"> </v>
      </c>
      <c r="D11" s="195"/>
      <c r="E11" s="15">
        <f>Achievements!C14</f>
        <v>2</v>
      </c>
      <c r="F11" s="220" t="str">
        <f>Achievements!D14</f>
        <v>Demonstrate what to do in emergency</v>
      </c>
      <c r="G11" s="15" t="str">
        <f>IF(Achievements!L14&lt;&gt;"", Achievements!L14, " ")</f>
        <v xml:space="preserve"> </v>
      </c>
      <c r="I11" s="218" t="str">
        <f>Electives!D15</f>
        <v>I'll Do It Myself</v>
      </c>
      <c r="J11" s="218"/>
      <c r="K11" s="218"/>
      <c r="L11" s="218"/>
    </row>
    <row r="12" spans="1:12" ht="12.75" customHeight="1">
      <c r="A12" s="19" t="str">
        <f>D9</f>
        <v>Animal Kingdom</v>
      </c>
      <c r="B12" s="99" t="str">
        <f>Achievements!L17</f>
        <v xml:space="preserve"> </v>
      </c>
      <c r="D12" s="195"/>
      <c r="E12" s="15">
        <f>Achievements!C15</f>
        <v>3</v>
      </c>
      <c r="F12" s="222" t="str">
        <f>Achievements!D15</f>
        <v>Choose two energy savings projects</v>
      </c>
      <c r="G12" s="15" t="str">
        <f>IF(Achievements!L15&lt;&gt;"", Achievements!L15, " ")</f>
        <v xml:space="preserve"> </v>
      </c>
      <c r="I12" s="192" t="s">
        <v>68</v>
      </c>
      <c r="J12" s="15">
        <f>Electives!C16</f>
        <v>1</v>
      </c>
      <c r="K12" s="213" t="str">
        <f>Electives!D16</f>
        <v>Make a "Lion Bag" for personal gear</v>
      </c>
      <c r="L12" s="15" t="str">
        <f>IF(Electives!L16&lt;&gt;"", Electives!L16, "")</f>
        <v/>
      </c>
    </row>
    <row r="13" spans="1:12" ht="13.15" customHeight="1">
      <c r="A13" s="19" t="str">
        <f>D23</f>
        <v>Mountain Lion</v>
      </c>
      <c r="B13" s="99" t="str">
        <f>Achievements!L34</f>
        <v xml:space="preserve"> </v>
      </c>
      <c r="D13" s="195"/>
      <c r="E13" s="15">
        <f>Achievements!C16</f>
        <v>4</v>
      </c>
      <c r="F13" s="222" t="str">
        <f>Achievements!D16</f>
        <v>Participate in Lion den service project</v>
      </c>
      <c r="G13" s="15" t="str">
        <f>IF(Achievements!L16&lt;&gt;"", Achievements!L16, " ")</f>
        <v xml:space="preserve"> </v>
      </c>
      <c r="I13" s="193"/>
      <c r="J13" s="15">
        <f>Electives!C17</f>
        <v>2</v>
      </c>
      <c r="K13" s="213" t="str">
        <f>Electives!D17</f>
        <v>Make personal care checklist</v>
      </c>
      <c r="L13" s="15" t="str">
        <f>IF(Electives!L17&lt;&gt;"", Electives!L17, "")</f>
        <v/>
      </c>
    </row>
    <row r="14" spans="1:12">
      <c r="A14" s="117" t="str">
        <f>D19</f>
        <v>King of the Jungle</v>
      </c>
      <c r="B14" s="99" t="str">
        <f>Achievements!L28</f>
        <v xml:space="preserve"> </v>
      </c>
      <c r="D14" s="137" t="str">
        <f>Achievements!C18</f>
        <v>Fun on the Run!</v>
      </c>
      <c r="E14" s="137"/>
      <c r="F14" s="137"/>
      <c r="I14" s="194"/>
      <c r="J14" s="15">
        <f>Electives!C18</f>
        <v>3</v>
      </c>
      <c r="K14" s="213" t="str">
        <f>Electives!D18</f>
        <v>Practice tying shoelaces</v>
      </c>
      <c r="L14" s="15" t="str">
        <f>IF(Electives!L18&lt;&gt;"", Electives!L18, "")</f>
        <v/>
      </c>
    </row>
    <row r="15" spans="1:12">
      <c r="A15" s="38"/>
      <c r="B15" s="39"/>
      <c r="D15" s="192" t="s">
        <v>68</v>
      </c>
      <c r="E15" s="15">
        <f>Achievements!C19</f>
        <v>1</v>
      </c>
      <c r="F15" s="222" t="str">
        <f>Achievements!D19</f>
        <v>Demonstrate 3 exercises to do daily</v>
      </c>
      <c r="G15" s="15" t="str">
        <f>IF(Achievements!L19&lt;&gt;"", Achievements!L19,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IF(Achievements!L20&lt;&gt;"", Achievements!L20, " ")</f>
        <v xml:space="preserve"> </v>
      </c>
      <c r="I16" s="192" t="s">
        <v>68</v>
      </c>
      <c r="J16" s="15">
        <f>Electives!C21</f>
        <v>1</v>
      </c>
      <c r="K16" s="213" t="str">
        <f>Electives!D21</f>
        <v>Play a game with den</v>
      </c>
      <c r="L16" s="15" t="str">
        <f>IF(Electives!L21&lt;&gt;"", Electives!L21, "")</f>
        <v/>
      </c>
    </row>
    <row r="17" spans="1:12">
      <c r="A17" s="1" t="s">
        <v>13</v>
      </c>
      <c r="D17" s="193"/>
      <c r="E17" s="15">
        <f>Achievements!C21</f>
        <v>3</v>
      </c>
      <c r="F17" s="222" t="str">
        <f>Achievements!D21</f>
        <v>Understand importance of rest</v>
      </c>
      <c r="G17" s="15" t="str">
        <f>IF(Achievements!L21&lt;&gt;"", Achievements!L21, " ")</f>
        <v xml:space="preserve"> </v>
      </c>
      <c r="I17" s="193"/>
      <c r="J17" s="15">
        <f>Electives!C22</f>
        <v>2</v>
      </c>
      <c r="K17" s="213" t="str">
        <f>Electives!D22</f>
        <v>Do an obstacle course relay</v>
      </c>
      <c r="L17" s="15" t="str">
        <f>IF(Electives!L22&lt;&gt;"", Electives!L22, "")</f>
        <v/>
      </c>
    </row>
    <row r="18" spans="1:12" ht="13.15" customHeight="1">
      <c r="A18" s="18" t="str">
        <f>I3</f>
        <v>Build it Up, Knock it Down</v>
      </c>
      <c r="B18" s="99" t="str">
        <f>Electives!L9</f>
        <v xml:space="preserve"> </v>
      </c>
      <c r="D18" s="194"/>
      <c r="E18" s="15">
        <f>Achievements!C22</f>
        <v>4</v>
      </c>
      <c r="F18" s="220" t="str">
        <f>Achievements!D22</f>
        <v>Participate as a den in Jungle Field Day</v>
      </c>
      <c r="G18" s="15" t="str">
        <f>IF(Achievements!L22&lt;&gt;"", Achievements!L22, " ")</f>
        <v xml:space="preserve"> </v>
      </c>
      <c r="I18" s="194"/>
      <c r="J18" s="15">
        <f>Electives!C23</f>
        <v>3</v>
      </c>
      <c r="K18" s="213" t="str">
        <f>Electives!D23</f>
        <v>Run a box derby race</v>
      </c>
      <c r="L18" s="15" t="str">
        <f>IF(Electives!L23&lt;&gt;"", Electives!L23, "")</f>
        <v/>
      </c>
    </row>
    <row r="19" spans="1:12">
      <c r="A19" s="19" t="str">
        <f>I7</f>
        <v>Gizmos and Gadgets</v>
      </c>
      <c r="B19" s="99" t="str">
        <f>Electives!L14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Electives!L19</f>
        <v xml:space="preserve"> </v>
      </c>
      <c r="D20" s="192" t="s">
        <v>68</v>
      </c>
      <c r="E20" s="15">
        <f>Achievements!C25</f>
        <v>1</v>
      </c>
      <c r="F20" s="98" t="str">
        <f>Achievements!D25</f>
        <v>Participate in flag ceremony</v>
      </c>
      <c r="G20" s="15" t="str">
        <f>IF(Achievements!L25&lt;&gt;"", Achievements!L25, " ")</f>
        <v xml:space="preserve"> </v>
      </c>
      <c r="I20" s="192" t="s">
        <v>68</v>
      </c>
      <c r="J20" s="15">
        <f>Electives!C26</f>
        <v>1</v>
      </c>
      <c r="K20" s="213" t="str">
        <f>Electives!D26</f>
        <v>Explain choices have consequences</v>
      </c>
      <c r="L20" s="15" t="str">
        <f>IF(Electives!L26&lt;&gt;"", Electives!L26, "")</f>
        <v/>
      </c>
    </row>
    <row r="21" spans="1:12">
      <c r="A21" s="19" t="str">
        <f>I15</f>
        <v>On Your Mark</v>
      </c>
      <c r="B21" s="99" t="str">
        <f>Electives!L24</f>
        <v xml:space="preserve"> </v>
      </c>
      <c r="D21" s="193"/>
      <c r="E21" s="15">
        <f>Achievements!C26</f>
        <v>2</v>
      </c>
      <c r="F21" s="220" t="str">
        <f>Achievements!D26</f>
        <v>Explain what it means to be good citizen</v>
      </c>
      <c r="G21" s="15" t="str">
        <f>IF(Achievements!L26&lt;&gt;"", Achievements!L26, " ")</f>
        <v xml:space="preserve"> </v>
      </c>
      <c r="I21" s="193"/>
      <c r="J21" s="15">
        <f>Electives!C27</f>
        <v>2</v>
      </c>
      <c r="K21" s="213" t="str">
        <f>Electives!D27</f>
        <v>Perform a Good Turn</v>
      </c>
      <c r="L21" s="15" t="str">
        <f>IF(Electives!L27&lt;&gt;"", Electives!L27, "")</f>
        <v/>
      </c>
    </row>
    <row r="22" spans="1:12">
      <c r="A22" s="19" t="str">
        <f>I19</f>
        <v>Pick My Path</v>
      </c>
      <c r="B22" s="99" t="str">
        <f>Electives!L29</f>
        <v xml:space="preserve"> </v>
      </c>
      <c r="D22" s="194"/>
      <c r="E22" s="15">
        <f>Achievements!C27</f>
        <v>3</v>
      </c>
      <c r="F22" s="222" t="str">
        <f>Achievements!D27</f>
        <v>Explain what it means to be leader</v>
      </c>
      <c r="G22" s="15" t="str">
        <f>IF(Achievements!L27&lt;&gt;"", Achievements!L27, " ")</f>
        <v xml:space="preserve"> </v>
      </c>
      <c r="I22" s="194"/>
      <c r="J22" s="15">
        <f>Electives!C28</f>
        <v>3</v>
      </c>
      <c r="K22" s="213" t="str">
        <f>Electives!D28</f>
        <v>Teach a game to another person</v>
      </c>
      <c r="L22" s="15" t="str">
        <f>IF(Electives!L28&lt;&gt;"", Electives!L28, "")</f>
        <v/>
      </c>
    </row>
    <row r="23" spans="1:12">
      <c r="A23" s="19" t="str">
        <f>I23</f>
        <v>Ready, Set, Grow</v>
      </c>
      <c r="B23" s="99" t="str">
        <f>Electives!L34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Electives!L38</f>
        <v xml:space="preserve"> </v>
      </c>
      <c r="D24" s="192" t="s">
        <v>68</v>
      </c>
      <c r="E24" s="15" t="str">
        <f>Achievements!C30</f>
        <v>1a</v>
      </c>
      <c r="F24" s="98" t="str">
        <f>Achievements!D30</f>
        <v>Gather items for outdoor adventure</v>
      </c>
      <c r="G24" s="15" t="str">
        <f>IF(Achievements!L30&lt;&gt;"", Achievements!L30, " ")</f>
        <v xml:space="preserve"> </v>
      </c>
      <c r="I24" s="192" t="s">
        <v>68</v>
      </c>
      <c r="J24" s="15">
        <f>Electives!C31</f>
        <v>1</v>
      </c>
      <c r="K24" s="223" t="str">
        <f>Electives!D31</f>
        <v>Demonstrate ways and skills to garden</v>
      </c>
      <c r="L24" s="15" t="str">
        <f>IF(Electives!L31&lt;&gt;"", Electives!L31, "")</f>
        <v/>
      </c>
    </row>
    <row r="25" spans="1:12" ht="12.75" customHeight="1">
      <c r="A25" s="2"/>
      <c r="B25" s="14"/>
      <c r="D25" s="193"/>
      <c r="E25" s="15" t="str">
        <f>Achievements!C31</f>
        <v>1b</v>
      </c>
      <c r="F25" s="98" t="str">
        <f>Achievements!D31</f>
        <v>Understand the buddy system</v>
      </c>
      <c r="G25" s="15" t="str">
        <f>IF(Achievements!L31&lt;&gt;"", Achievements!L31, " ")</f>
        <v xml:space="preserve"> </v>
      </c>
      <c r="I25" s="193"/>
      <c r="J25" s="15">
        <f>Electives!C32</f>
        <v>2</v>
      </c>
      <c r="K25" s="213" t="str">
        <f>Electives!D32</f>
        <v>Learn about food sources</v>
      </c>
      <c r="L25" s="15" t="str">
        <f>IF(Electives!L32&lt;&gt;"", Electives!L32, "")</f>
        <v/>
      </c>
    </row>
    <row r="26" spans="1:12" ht="12.75" customHeight="1">
      <c r="A26" s="2"/>
      <c r="B26" s="14"/>
      <c r="D26" s="193"/>
      <c r="E26" s="15">
        <f>Achievements!C32</f>
        <v>2</v>
      </c>
      <c r="F26" s="98" t="str">
        <f>Achievements!D32</f>
        <v>Learn what SAW means</v>
      </c>
      <c r="G26" s="15" t="str">
        <f>IF(Achievements!L32&lt;&gt;"", Achievements!L32, " ")</f>
        <v xml:space="preserve"> </v>
      </c>
      <c r="I26" s="194"/>
      <c r="J26" s="15">
        <f>Electives!C33</f>
        <v>3</v>
      </c>
      <c r="K26" s="213" t="str">
        <f>Electives!D33</f>
        <v>Plant small container garden</v>
      </c>
      <c r="L26" s="15" t="str">
        <f>IF(Electives!L33&lt;&gt;"", Electives!L33, "")</f>
        <v/>
      </c>
    </row>
    <row r="27" spans="1:12" ht="13.15" customHeight="1">
      <c r="A27" s="83" t="s">
        <v>47</v>
      </c>
      <c r="B27" s="102"/>
      <c r="D27" s="194"/>
      <c r="E27" s="15">
        <f>Achievements!C33</f>
        <v>3</v>
      </c>
      <c r="F27" s="221" t="str">
        <f>Achievements!D33</f>
        <v>Demonstrate respect for nature and animals</v>
      </c>
      <c r="G27" s="15" t="str">
        <f>IF(Achievements!L33&lt;&gt;"", Achievements!L33,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IF(Electives!L36&lt;&gt;"", Electives!L36, "")</f>
        <v/>
      </c>
    </row>
    <row r="29" spans="1:12" ht="12.75" customHeight="1">
      <c r="A29" s="84" t="s">
        <v>110</v>
      </c>
      <c r="B29" s="103"/>
      <c r="I29" s="195"/>
      <c r="J29" s="15">
        <f>Electives!C37</f>
        <v>2</v>
      </c>
      <c r="K29" s="213" t="str">
        <f>Electives!D37</f>
        <v>Play as jungle animal with den</v>
      </c>
      <c r="L29" s="15" t="str">
        <f>IF(Electives!L37&lt;&gt;"", Electives!L37,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IF(Achievements!L72&lt;&gt;"", Achievements!L72, " ")</f>
        <v xml:space="preserve"> </v>
      </c>
    </row>
    <row r="69" spans="2:12">
      <c r="B69" s="127"/>
      <c r="D69" s="127"/>
      <c r="E69" s="127"/>
      <c r="G69" s="128" t="str">
        <f>IF(Achievements!L73&lt;&gt;"", Achievements!L73,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wXAtl/pBCtDY8ypeTcntxcRq+ZI4GdsveKGHwGvXorOAo976vFIi8BKbATvi16k7FNGQi90ntpWu1YbFJ4ljzA==" saltValue="56fEvrM4fmMgO7nHmA/IbA=="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8</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IF(Achievements!M6&lt;&gt;"", Achievements!M6, " ")</f>
        <v xml:space="preserve"> </v>
      </c>
      <c r="I4" s="192" t="s">
        <v>68</v>
      </c>
      <c r="J4" s="15">
        <f>Electives!C6</f>
        <v>1</v>
      </c>
      <c r="K4" s="213" t="str">
        <f>Electives!D6</f>
        <v>Discuss things built/knocked down</v>
      </c>
      <c r="L4" s="15" t="str">
        <f>IF(Electives!M6&lt;&gt;"", Electives!M6, "")</f>
        <v/>
      </c>
    </row>
    <row r="5" spans="1:12">
      <c r="A5" s="17" t="s">
        <v>69</v>
      </c>
      <c r="B5" s="215" t="str">
        <f>IF(COUNTIF(B10:B14,"C")&gt;0, COUNTIF(B10:B14,"C"), " ")</f>
        <v xml:space="preserve"> </v>
      </c>
      <c r="D5" s="197"/>
      <c r="E5" s="15">
        <f>Achievements!C7</f>
        <v>2</v>
      </c>
      <c r="F5" s="98" t="str">
        <f>Achievements!D7</f>
        <v>Repeat Cub Scout motto.  Explain</v>
      </c>
      <c r="G5" s="15" t="str">
        <f>IF(Achievements!M7&lt;&gt;"", Achievements!M7, " ")</f>
        <v xml:space="preserve"> </v>
      </c>
      <c r="I5" s="193"/>
      <c r="J5" s="15">
        <f>Electives!C7</f>
        <v>2</v>
      </c>
      <c r="K5" s="213" t="str">
        <f>Electives!D7</f>
        <v>Discuss emotional building/knocking</v>
      </c>
      <c r="L5" s="15" t="str">
        <f>IF(Electives!M7&lt;&gt;"", Electives!M7, "")</f>
        <v/>
      </c>
    </row>
    <row r="6" spans="1:12">
      <c r="A6" s="219" t="s">
        <v>143</v>
      </c>
      <c r="B6" s="215" t="str">
        <f>IF(COUNTIF(B18:B24,"C")&gt;0, COUNTIF(B18:B24,"C"), " ")</f>
        <v xml:space="preserve"> </v>
      </c>
      <c r="D6" s="197"/>
      <c r="E6" s="15">
        <f>Achievements!C8</f>
        <v>3</v>
      </c>
      <c r="F6" s="98" t="str">
        <f>Achievements!D8</f>
        <v>Show Cub Scout Salute.  Explain</v>
      </c>
      <c r="G6" s="15" t="str">
        <f>IF(Achievements!M8&lt;&gt;"", Achievements!M8, " ")</f>
        <v xml:space="preserve"> </v>
      </c>
      <c r="I6" s="194"/>
      <c r="J6" s="15">
        <f>Electives!C8</f>
        <v>3</v>
      </c>
      <c r="K6" s="213" t="str">
        <f>Electives!D8</f>
        <v>Build structures</v>
      </c>
      <c r="L6" s="15" t="str">
        <f>IF(Electives!M8&lt;&gt;"", Electives!M8, "")</f>
        <v/>
      </c>
    </row>
    <row r="7" spans="1:12">
      <c r="D7" s="197"/>
      <c r="E7" s="15">
        <f>Achievements!C9</f>
        <v>4</v>
      </c>
      <c r="F7" s="98" t="str">
        <f>Achievements!D9</f>
        <v>Play a game with your den</v>
      </c>
      <c r="G7" s="15" t="str">
        <f>IF(Achievements!M9&lt;&gt;"", Achievements!M9,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IF(Achievements!M10&lt;&gt;"", Achievements!M10, " ")</f>
        <v xml:space="preserve"> </v>
      </c>
      <c r="I8" s="192" t="s">
        <v>68</v>
      </c>
      <c r="J8" s="15">
        <f>Electives!C11</f>
        <v>1</v>
      </c>
      <c r="K8" s="213" t="str">
        <f>Electives!D11</f>
        <v>Explore motion</v>
      </c>
      <c r="L8" s="15" t="str">
        <f>IF(Electives!M11&lt;&gt;"", Electives!M11, "")</f>
        <v/>
      </c>
    </row>
    <row r="9" spans="1:12" ht="12.75" customHeight="1">
      <c r="A9" s="1" t="s">
        <v>13</v>
      </c>
      <c r="D9" s="137" t="str">
        <f>Achievements!C12</f>
        <v>Animal Kingdom</v>
      </c>
      <c r="E9" s="137"/>
      <c r="F9" s="137"/>
      <c r="G9" s="137"/>
      <c r="I9" s="193"/>
      <c r="J9" s="15">
        <f>Electives!C12</f>
        <v>2</v>
      </c>
      <c r="K9" s="213" t="str">
        <f>Electives!D12</f>
        <v>Explore force</v>
      </c>
      <c r="L9" s="15" t="str">
        <f>IF(Electives!M12&lt;&gt;"", Electives!M12, "")</f>
        <v/>
      </c>
    </row>
    <row r="10" spans="1:12" ht="12" customHeight="1">
      <c r="A10" s="18" t="str">
        <f>D3</f>
        <v>Lion's Honor</v>
      </c>
      <c r="B10" s="99" t="str">
        <f>Achievements!M11</f>
        <v xml:space="preserve"> </v>
      </c>
      <c r="D10" s="195" t="str">
        <f>IF(Achievements!$F12&lt;&gt;"", Achievements!$F12, " ")</f>
        <v>(do all)</v>
      </c>
      <c r="E10" s="15">
        <f>Achievements!C13</f>
        <v>1</v>
      </c>
      <c r="F10" s="98" t="str">
        <f>Achievements!D13</f>
        <v>Learn role of community servant</v>
      </c>
      <c r="G10" s="15" t="str">
        <f>IF(Achievements!M13&lt;&gt;"", Achievements!M13, " ")</f>
        <v xml:space="preserve"> </v>
      </c>
      <c r="I10" s="194"/>
      <c r="J10" s="15">
        <f>Electives!C13</f>
        <v>3</v>
      </c>
      <c r="K10" s="213" t="str">
        <f>Electives!D13</f>
        <v>Create useful object</v>
      </c>
      <c r="L10" s="15" t="str">
        <f>IF(Electives!M13&lt;&gt;"", Electives!M13, "")</f>
        <v/>
      </c>
    </row>
    <row r="11" spans="1:12">
      <c r="A11" s="19" t="str">
        <f>D14</f>
        <v>Fun on the Run!</v>
      </c>
      <c r="B11" s="99" t="str">
        <f>Achievements!M23</f>
        <v xml:space="preserve"> </v>
      </c>
      <c r="D11" s="195"/>
      <c r="E11" s="15">
        <f>Achievements!C14</f>
        <v>2</v>
      </c>
      <c r="F11" s="220" t="str">
        <f>Achievements!D14</f>
        <v>Demonstrate what to do in emergency</v>
      </c>
      <c r="G11" s="15" t="str">
        <f>IF(Achievements!M14&lt;&gt;"", Achievements!M14, " ")</f>
        <v xml:space="preserve"> </v>
      </c>
      <c r="I11" s="218" t="str">
        <f>Electives!D15</f>
        <v>I'll Do It Myself</v>
      </c>
      <c r="J11" s="218"/>
      <c r="K11" s="218"/>
      <c r="L11" s="218"/>
    </row>
    <row r="12" spans="1:12" ht="12.75" customHeight="1">
      <c r="A12" s="19" t="str">
        <f>D9</f>
        <v>Animal Kingdom</v>
      </c>
      <c r="B12" s="99" t="str">
        <f>Achievements!M17</f>
        <v xml:space="preserve"> </v>
      </c>
      <c r="D12" s="195"/>
      <c r="E12" s="15">
        <f>Achievements!C15</f>
        <v>3</v>
      </c>
      <c r="F12" s="222" t="str">
        <f>Achievements!D15</f>
        <v>Choose two energy savings projects</v>
      </c>
      <c r="G12" s="15" t="str">
        <f>IF(Achievements!M15&lt;&gt;"", Achievements!M15, " ")</f>
        <v xml:space="preserve"> </v>
      </c>
      <c r="I12" s="192" t="s">
        <v>68</v>
      </c>
      <c r="J12" s="15">
        <f>Electives!C16</f>
        <v>1</v>
      </c>
      <c r="K12" s="213" t="str">
        <f>Electives!D16</f>
        <v>Make a "Lion Bag" for personal gear</v>
      </c>
      <c r="L12" s="15" t="str">
        <f>IF(Electives!M16&lt;&gt;"", Electives!M16, "")</f>
        <v/>
      </c>
    </row>
    <row r="13" spans="1:12" ht="13.15" customHeight="1">
      <c r="A13" s="19" t="str">
        <f>D23</f>
        <v>Mountain Lion</v>
      </c>
      <c r="B13" s="99" t="str">
        <f>Achievements!M34</f>
        <v xml:space="preserve"> </v>
      </c>
      <c r="D13" s="195"/>
      <c r="E13" s="15">
        <f>Achievements!C16</f>
        <v>4</v>
      </c>
      <c r="F13" s="222" t="str">
        <f>Achievements!D16</f>
        <v>Participate in Lion den service project</v>
      </c>
      <c r="G13" s="15" t="str">
        <f>IF(Achievements!M16&lt;&gt;"", Achievements!M16, " ")</f>
        <v xml:space="preserve"> </v>
      </c>
      <c r="I13" s="193"/>
      <c r="J13" s="15">
        <f>Electives!C17</f>
        <v>2</v>
      </c>
      <c r="K13" s="213" t="str">
        <f>Electives!D17</f>
        <v>Make personal care checklist</v>
      </c>
      <c r="L13" s="15" t="str">
        <f>IF(Electives!M17&lt;&gt;"", Electives!M17, "")</f>
        <v/>
      </c>
    </row>
    <row r="14" spans="1:12">
      <c r="A14" s="117" t="str">
        <f>D19</f>
        <v>King of the Jungle</v>
      </c>
      <c r="B14" s="99" t="str">
        <f>Achievements!M28</f>
        <v xml:space="preserve"> </v>
      </c>
      <c r="D14" s="137" t="str">
        <f>Achievements!C18</f>
        <v>Fun on the Run!</v>
      </c>
      <c r="E14" s="137"/>
      <c r="F14" s="137"/>
      <c r="I14" s="194"/>
      <c r="J14" s="15">
        <f>Electives!C18</f>
        <v>3</v>
      </c>
      <c r="K14" s="213" t="str">
        <f>Electives!D18</f>
        <v>Practice tying shoelaces</v>
      </c>
      <c r="L14" s="15" t="str">
        <f>IF(Electives!M18&lt;&gt;"", Electives!M18, "")</f>
        <v/>
      </c>
    </row>
    <row r="15" spans="1:12">
      <c r="A15" s="38"/>
      <c r="B15" s="39"/>
      <c r="D15" s="192" t="s">
        <v>68</v>
      </c>
      <c r="E15" s="15">
        <f>Achievements!C19</f>
        <v>1</v>
      </c>
      <c r="F15" s="222" t="str">
        <f>Achievements!D19</f>
        <v>Demonstrate 3 exercises to do daily</v>
      </c>
      <c r="G15" s="15" t="str">
        <f>IF(Achievements!M19&lt;&gt;"", Achievements!M19,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IF(Achievements!M20&lt;&gt;"", Achievements!M20, " ")</f>
        <v xml:space="preserve"> </v>
      </c>
      <c r="I16" s="192" t="s">
        <v>68</v>
      </c>
      <c r="J16" s="15">
        <f>Electives!C21</f>
        <v>1</v>
      </c>
      <c r="K16" s="213" t="str">
        <f>Electives!D21</f>
        <v>Play a game with den</v>
      </c>
      <c r="L16" s="15" t="str">
        <f>IF(Electives!M21&lt;&gt;"", Electives!M21, "")</f>
        <v/>
      </c>
    </row>
    <row r="17" spans="1:12">
      <c r="A17" s="1" t="s">
        <v>13</v>
      </c>
      <c r="D17" s="193"/>
      <c r="E17" s="15">
        <f>Achievements!C21</f>
        <v>3</v>
      </c>
      <c r="F17" s="222" t="str">
        <f>Achievements!D21</f>
        <v>Understand importance of rest</v>
      </c>
      <c r="G17" s="15" t="str">
        <f>IF(Achievements!M21&lt;&gt;"", Achievements!M21, " ")</f>
        <v xml:space="preserve"> </v>
      </c>
      <c r="I17" s="193"/>
      <c r="J17" s="15">
        <f>Electives!C22</f>
        <v>2</v>
      </c>
      <c r="K17" s="213" t="str">
        <f>Electives!D22</f>
        <v>Do an obstacle course relay</v>
      </c>
      <c r="L17" s="15" t="str">
        <f>IF(Electives!M22&lt;&gt;"", Electives!M22, "")</f>
        <v/>
      </c>
    </row>
    <row r="18" spans="1:12" ht="13.15" customHeight="1">
      <c r="A18" s="18" t="str">
        <f>I3</f>
        <v>Build it Up, Knock it Down</v>
      </c>
      <c r="B18" s="99" t="str">
        <f>Electives!M9</f>
        <v xml:space="preserve"> </v>
      </c>
      <c r="D18" s="194"/>
      <c r="E18" s="15">
        <f>Achievements!C22</f>
        <v>4</v>
      </c>
      <c r="F18" s="220" t="str">
        <f>Achievements!D22</f>
        <v>Participate as a den in Jungle Field Day</v>
      </c>
      <c r="G18" s="15" t="str">
        <f>IF(Achievements!M22&lt;&gt;"", Achievements!M22, " ")</f>
        <v xml:space="preserve"> </v>
      </c>
      <c r="I18" s="194"/>
      <c r="J18" s="15">
        <f>Electives!C23</f>
        <v>3</v>
      </c>
      <c r="K18" s="213" t="str">
        <f>Electives!D23</f>
        <v>Run a box derby race</v>
      </c>
      <c r="L18" s="15" t="str">
        <f>IF(Electives!M23&lt;&gt;"", Electives!M23, "")</f>
        <v/>
      </c>
    </row>
    <row r="19" spans="1:12">
      <c r="A19" s="19" t="str">
        <f>I7</f>
        <v>Gizmos and Gadgets</v>
      </c>
      <c r="B19" s="99" t="str">
        <f>Electives!M14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Electives!M19</f>
        <v xml:space="preserve"> </v>
      </c>
      <c r="D20" s="192" t="s">
        <v>68</v>
      </c>
      <c r="E20" s="15">
        <f>Achievements!C25</f>
        <v>1</v>
      </c>
      <c r="F20" s="98" t="str">
        <f>Achievements!D25</f>
        <v>Participate in flag ceremony</v>
      </c>
      <c r="G20" s="15" t="str">
        <f>IF(Achievements!M25&lt;&gt;"", Achievements!M25, " ")</f>
        <v xml:space="preserve"> </v>
      </c>
      <c r="I20" s="192" t="s">
        <v>68</v>
      </c>
      <c r="J20" s="15">
        <f>Electives!C26</f>
        <v>1</v>
      </c>
      <c r="K20" s="213" t="str">
        <f>Electives!D26</f>
        <v>Explain choices have consequences</v>
      </c>
      <c r="L20" s="15" t="str">
        <f>IF(Electives!M26&lt;&gt;"", Electives!M26, "")</f>
        <v/>
      </c>
    </row>
    <row r="21" spans="1:12">
      <c r="A21" s="19" t="str">
        <f>I15</f>
        <v>On Your Mark</v>
      </c>
      <c r="B21" s="99" t="str">
        <f>Electives!M24</f>
        <v xml:space="preserve"> </v>
      </c>
      <c r="D21" s="193"/>
      <c r="E21" s="15">
        <f>Achievements!C26</f>
        <v>2</v>
      </c>
      <c r="F21" s="220" t="str">
        <f>Achievements!D26</f>
        <v>Explain what it means to be good citizen</v>
      </c>
      <c r="G21" s="15" t="str">
        <f>IF(Achievements!M26&lt;&gt;"", Achievements!M26, " ")</f>
        <v xml:space="preserve"> </v>
      </c>
      <c r="I21" s="193"/>
      <c r="J21" s="15">
        <f>Electives!C27</f>
        <v>2</v>
      </c>
      <c r="K21" s="213" t="str">
        <f>Electives!D27</f>
        <v>Perform a Good Turn</v>
      </c>
      <c r="L21" s="15" t="str">
        <f>IF(Electives!M27&lt;&gt;"", Electives!M27, "")</f>
        <v/>
      </c>
    </row>
    <row r="22" spans="1:12">
      <c r="A22" s="19" t="str">
        <f>I19</f>
        <v>Pick My Path</v>
      </c>
      <c r="B22" s="99" t="str">
        <f>Electives!M29</f>
        <v xml:space="preserve"> </v>
      </c>
      <c r="D22" s="194"/>
      <c r="E22" s="15">
        <f>Achievements!C27</f>
        <v>3</v>
      </c>
      <c r="F22" s="222" t="str">
        <f>Achievements!D27</f>
        <v>Explain what it means to be leader</v>
      </c>
      <c r="G22" s="15" t="str">
        <f>IF(Achievements!M27&lt;&gt;"", Achievements!M27, " ")</f>
        <v xml:space="preserve"> </v>
      </c>
      <c r="I22" s="194"/>
      <c r="J22" s="15">
        <f>Electives!C28</f>
        <v>3</v>
      </c>
      <c r="K22" s="213" t="str">
        <f>Electives!D28</f>
        <v>Teach a game to another person</v>
      </c>
      <c r="L22" s="15" t="str">
        <f>IF(Electives!M28&lt;&gt;"", Electives!M28, "")</f>
        <v/>
      </c>
    </row>
    <row r="23" spans="1:12">
      <c r="A23" s="19" t="str">
        <f>I23</f>
        <v>Ready, Set, Grow</v>
      </c>
      <c r="B23" s="99" t="str">
        <f>Electives!M34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Electives!M38</f>
        <v xml:space="preserve"> </v>
      </c>
      <c r="D24" s="192" t="s">
        <v>68</v>
      </c>
      <c r="E24" s="15" t="str">
        <f>Achievements!C30</f>
        <v>1a</v>
      </c>
      <c r="F24" s="98" t="str">
        <f>Achievements!D30</f>
        <v>Gather items for outdoor adventure</v>
      </c>
      <c r="G24" s="15" t="str">
        <f>IF(Achievements!M30&lt;&gt;"", Achievements!M30, " ")</f>
        <v xml:space="preserve"> </v>
      </c>
      <c r="I24" s="192" t="s">
        <v>68</v>
      </c>
      <c r="J24" s="15">
        <f>Electives!C31</f>
        <v>1</v>
      </c>
      <c r="K24" s="223" t="str">
        <f>Electives!D31</f>
        <v>Demonstrate ways and skills to garden</v>
      </c>
      <c r="L24" s="15" t="str">
        <f>IF(Electives!M31&lt;&gt;"", Electives!M31, "")</f>
        <v/>
      </c>
    </row>
    <row r="25" spans="1:12" ht="12.75" customHeight="1">
      <c r="A25" s="2"/>
      <c r="B25" s="14"/>
      <c r="D25" s="193"/>
      <c r="E25" s="15" t="str">
        <f>Achievements!C31</f>
        <v>1b</v>
      </c>
      <c r="F25" s="98" t="str">
        <f>Achievements!D31</f>
        <v>Understand the buddy system</v>
      </c>
      <c r="G25" s="15" t="str">
        <f>IF(Achievements!M31&lt;&gt;"", Achievements!M31, " ")</f>
        <v xml:space="preserve"> </v>
      </c>
      <c r="I25" s="193"/>
      <c r="J25" s="15">
        <f>Electives!C32</f>
        <v>2</v>
      </c>
      <c r="K25" s="213" t="str">
        <f>Electives!D32</f>
        <v>Learn about food sources</v>
      </c>
      <c r="L25" s="15" t="str">
        <f>IF(Electives!M32&lt;&gt;"", Electives!M32, "")</f>
        <v/>
      </c>
    </row>
    <row r="26" spans="1:12" ht="12.75" customHeight="1">
      <c r="A26" s="2"/>
      <c r="B26" s="14"/>
      <c r="D26" s="193"/>
      <c r="E26" s="15">
        <f>Achievements!C32</f>
        <v>2</v>
      </c>
      <c r="F26" s="98" t="str">
        <f>Achievements!D32</f>
        <v>Learn what SAW means</v>
      </c>
      <c r="G26" s="15" t="str">
        <f>IF(Achievements!M32&lt;&gt;"", Achievements!M32, " ")</f>
        <v xml:space="preserve"> </v>
      </c>
      <c r="I26" s="194"/>
      <c r="J26" s="15">
        <f>Electives!C33</f>
        <v>3</v>
      </c>
      <c r="K26" s="213" t="str">
        <f>Electives!D33</f>
        <v>Plant small container garden</v>
      </c>
      <c r="L26" s="15" t="str">
        <f>IF(Electives!M33&lt;&gt;"", Electives!M33, "")</f>
        <v/>
      </c>
    </row>
    <row r="27" spans="1:12" ht="13.15" customHeight="1">
      <c r="A27" s="83" t="s">
        <v>47</v>
      </c>
      <c r="B27" s="102"/>
      <c r="D27" s="194"/>
      <c r="E27" s="15">
        <f>Achievements!C33</f>
        <v>3</v>
      </c>
      <c r="F27" s="221" t="str">
        <f>Achievements!D33</f>
        <v>Demonstrate respect for nature and animals</v>
      </c>
      <c r="G27" s="15" t="str">
        <f>IF(Achievements!M33&lt;&gt;"", Achievements!M33,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IF(Electives!M36&lt;&gt;"", Electives!M36, "")</f>
        <v/>
      </c>
    </row>
    <row r="29" spans="1:12" ht="12.75" customHeight="1">
      <c r="A29" s="84" t="s">
        <v>110</v>
      </c>
      <c r="B29" s="103"/>
      <c r="I29" s="195"/>
      <c r="J29" s="15">
        <f>Electives!C37</f>
        <v>2</v>
      </c>
      <c r="K29" s="213" t="str">
        <f>Electives!D37</f>
        <v>Play as jungle animal with den</v>
      </c>
      <c r="L29" s="15" t="str">
        <f>IF(Electives!M37&lt;&gt;"", Electives!M37,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IF(Achievements!M72&lt;&gt;"", Achievements!M72, " ")</f>
        <v xml:space="preserve"> </v>
      </c>
    </row>
    <row r="69" spans="2:12">
      <c r="B69" s="127"/>
      <c r="D69" s="127"/>
      <c r="E69" s="127"/>
      <c r="G69" s="128" t="str">
        <f>IF(Achievements!M73&lt;&gt;"", Achievements!M73,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e2U4agS9Qfr/pZinCJxABC4WbwlfcjTX7njO8V6hdi47VYBso29pulK5ED4CcbcP5q4FSMOQlbVT8HCLHido8Q==" saltValue="F5Gp98KbzwY+vkyix7eCh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9</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IF(Achievements!N6&lt;&gt;"", Achievements!N6, " ")</f>
        <v xml:space="preserve"> </v>
      </c>
      <c r="I4" s="192" t="s">
        <v>68</v>
      </c>
      <c r="J4" s="15">
        <f>Electives!C6</f>
        <v>1</v>
      </c>
      <c r="K4" s="213" t="str">
        <f>Electives!D6</f>
        <v>Discuss things built/knocked down</v>
      </c>
      <c r="L4" s="15" t="str">
        <f>IF(Electives!N6&lt;&gt;"", Electives!N6, "")</f>
        <v/>
      </c>
    </row>
    <row r="5" spans="1:12">
      <c r="A5" s="17" t="s">
        <v>69</v>
      </c>
      <c r="B5" s="215" t="str">
        <f>IF(COUNTIF(B10:B14,"C")&gt;0, COUNTIF(B10:B14,"C"), " ")</f>
        <v xml:space="preserve"> </v>
      </c>
      <c r="D5" s="197"/>
      <c r="E5" s="15">
        <f>Achievements!C7</f>
        <v>2</v>
      </c>
      <c r="F5" s="98" t="str">
        <f>Achievements!D7</f>
        <v>Repeat Cub Scout motto.  Explain</v>
      </c>
      <c r="G5" s="15" t="str">
        <f>IF(Achievements!N7&lt;&gt;"", Achievements!N7, " ")</f>
        <v xml:space="preserve"> </v>
      </c>
      <c r="I5" s="193"/>
      <c r="J5" s="15">
        <f>Electives!C7</f>
        <v>2</v>
      </c>
      <c r="K5" s="213" t="str">
        <f>Electives!D7</f>
        <v>Discuss emotional building/knocking</v>
      </c>
      <c r="L5" s="15" t="str">
        <f>IF(Electives!N7&lt;&gt;"", Electives!N7, "")</f>
        <v/>
      </c>
    </row>
    <row r="6" spans="1:12">
      <c r="A6" s="219" t="s">
        <v>143</v>
      </c>
      <c r="B6" s="215" t="str">
        <f>IF(COUNTIF(B18:B24,"C")&gt;0, COUNTIF(B18:B24,"C"), " ")</f>
        <v xml:space="preserve"> </v>
      </c>
      <c r="D6" s="197"/>
      <c r="E6" s="15">
        <f>Achievements!C8</f>
        <v>3</v>
      </c>
      <c r="F6" s="98" t="str">
        <f>Achievements!D8</f>
        <v>Show Cub Scout Salute.  Explain</v>
      </c>
      <c r="G6" s="15" t="str">
        <f>IF(Achievements!N8&lt;&gt;"", Achievements!N8, " ")</f>
        <v xml:space="preserve"> </v>
      </c>
      <c r="I6" s="194"/>
      <c r="J6" s="15">
        <f>Electives!C8</f>
        <v>3</v>
      </c>
      <c r="K6" s="213" t="str">
        <f>Electives!D8</f>
        <v>Build structures</v>
      </c>
      <c r="L6" s="15" t="str">
        <f>IF(Electives!N8&lt;&gt;"", Electives!N8, "")</f>
        <v/>
      </c>
    </row>
    <row r="7" spans="1:12">
      <c r="D7" s="197"/>
      <c r="E7" s="15">
        <f>Achievements!C9</f>
        <v>4</v>
      </c>
      <c r="F7" s="98" t="str">
        <f>Achievements!D9</f>
        <v>Play a game with your den</v>
      </c>
      <c r="G7" s="15" t="str">
        <f>IF(Achievements!N9&lt;&gt;"", Achievements!N9,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IF(Achievements!N10&lt;&gt;"", Achievements!N10, " ")</f>
        <v xml:space="preserve"> </v>
      </c>
      <c r="I8" s="192" t="s">
        <v>68</v>
      </c>
      <c r="J8" s="15">
        <f>Electives!C11</f>
        <v>1</v>
      </c>
      <c r="K8" s="213" t="str">
        <f>Electives!D11</f>
        <v>Explore motion</v>
      </c>
      <c r="L8" s="15" t="str">
        <f>IF(Electives!N11&lt;&gt;"", Electives!N11, "")</f>
        <v/>
      </c>
    </row>
    <row r="9" spans="1:12" ht="12.75" customHeight="1">
      <c r="A9" s="1" t="s">
        <v>13</v>
      </c>
      <c r="D9" s="137" t="str">
        <f>Achievements!C12</f>
        <v>Animal Kingdom</v>
      </c>
      <c r="E9" s="137"/>
      <c r="F9" s="137"/>
      <c r="G9" s="137"/>
      <c r="I9" s="193"/>
      <c r="J9" s="15">
        <f>Electives!C12</f>
        <v>2</v>
      </c>
      <c r="K9" s="213" t="str">
        <f>Electives!D12</f>
        <v>Explore force</v>
      </c>
      <c r="L9" s="15" t="str">
        <f>IF(Electives!N12&lt;&gt;"", Electives!N12, "")</f>
        <v/>
      </c>
    </row>
    <row r="10" spans="1:12" ht="12" customHeight="1">
      <c r="A10" s="18" t="str">
        <f>D3</f>
        <v>Lion's Honor</v>
      </c>
      <c r="B10" s="99" t="str">
        <f>Achievements!N11</f>
        <v xml:space="preserve"> </v>
      </c>
      <c r="D10" s="195" t="str">
        <f>IF(Achievements!$F12&lt;&gt;"", Achievements!$F12, " ")</f>
        <v>(do all)</v>
      </c>
      <c r="E10" s="15">
        <f>Achievements!C13</f>
        <v>1</v>
      </c>
      <c r="F10" s="98" t="str">
        <f>Achievements!D13</f>
        <v>Learn role of community servant</v>
      </c>
      <c r="G10" s="15" t="str">
        <f>IF(Achievements!N13&lt;&gt;"", Achievements!N13, " ")</f>
        <v xml:space="preserve"> </v>
      </c>
      <c r="I10" s="194"/>
      <c r="J10" s="15">
        <f>Electives!C13</f>
        <v>3</v>
      </c>
      <c r="K10" s="213" t="str">
        <f>Electives!D13</f>
        <v>Create useful object</v>
      </c>
      <c r="L10" s="15" t="str">
        <f>IF(Electives!N13&lt;&gt;"", Electives!N13, "")</f>
        <v/>
      </c>
    </row>
    <row r="11" spans="1:12">
      <c r="A11" s="19" t="str">
        <f>D14</f>
        <v>Fun on the Run!</v>
      </c>
      <c r="B11" s="99" t="str">
        <f>Achievements!N23</f>
        <v xml:space="preserve"> </v>
      </c>
      <c r="D11" s="195"/>
      <c r="E11" s="15">
        <f>Achievements!C14</f>
        <v>2</v>
      </c>
      <c r="F11" s="220" t="str">
        <f>Achievements!D14</f>
        <v>Demonstrate what to do in emergency</v>
      </c>
      <c r="G11" s="15" t="str">
        <f>IF(Achievements!N14&lt;&gt;"", Achievements!N14, " ")</f>
        <v xml:space="preserve"> </v>
      </c>
      <c r="I11" s="218" t="str">
        <f>Electives!D15</f>
        <v>I'll Do It Myself</v>
      </c>
      <c r="J11" s="218"/>
      <c r="K11" s="218"/>
      <c r="L11" s="218"/>
    </row>
    <row r="12" spans="1:12" ht="12.75" customHeight="1">
      <c r="A12" s="19" t="str">
        <f>D9</f>
        <v>Animal Kingdom</v>
      </c>
      <c r="B12" s="99" t="str">
        <f>Achievements!N17</f>
        <v xml:space="preserve"> </v>
      </c>
      <c r="D12" s="195"/>
      <c r="E12" s="15">
        <f>Achievements!C15</f>
        <v>3</v>
      </c>
      <c r="F12" s="222" t="str">
        <f>Achievements!D15</f>
        <v>Choose two energy savings projects</v>
      </c>
      <c r="G12" s="15" t="str">
        <f>IF(Achievements!N15&lt;&gt;"", Achievements!N15, " ")</f>
        <v xml:space="preserve"> </v>
      </c>
      <c r="I12" s="192" t="s">
        <v>68</v>
      </c>
      <c r="J12" s="15">
        <f>Electives!C16</f>
        <v>1</v>
      </c>
      <c r="K12" s="213" t="str">
        <f>Electives!D16</f>
        <v>Make a "Lion Bag" for personal gear</v>
      </c>
      <c r="L12" s="15" t="str">
        <f>IF(Electives!N16&lt;&gt;"", Electives!N16, "")</f>
        <v/>
      </c>
    </row>
    <row r="13" spans="1:12" ht="13.15" customHeight="1">
      <c r="A13" s="19" t="str">
        <f>D23</f>
        <v>Mountain Lion</v>
      </c>
      <c r="B13" s="99" t="str">
        <f>Achievements!N34</f>
        <v xml:space="preserve"> </v>
      </c>
      <c r="D13" s="195"/>
      <c r="E13" s="15">
        <f>Achievements!C16</f>
        <v>4</v>
      </c>
      <c r="F13" s="222" t="str">
        <f>Achievements!D16</f>
        <v>Participate in Lion den service project</v>
      </c>
      <c r="G13" s="15" t="str">
        <f>IF(Achievements!N16&lt;&gt;"", Achievements!N16, " ")</f>
        <v xml:space="preserve"> </v>
      </c>
      <c r="I13" s="193"/>
      <c r="J13" s="15">
        <f>Electives!C17</f>
        <v>2</v>
      </c>
      <c r="K13" s="213" t="str">
        <f>Electives!D17</f>
        <v>Make personal care checklist</v>
      </c>
      <c r="L13" s="15" t="str">
        <f>IF(Electives!N17&lt;&gt;"", Electives!N17, "")</f>
        <v/>
      </c>
    </row>
    <row r="14" spans="1:12">
      <c r="A14" s="117" t="str">
        <f>D19</f>
        <v>King of the Jungle</v>
      </c>
      <c r="B14" s="99" t="str">
        <f>Achievements!N28</f>
        <v xml:space="preserve"> </v>
      </c>
      <c r="D14" s="137" t="str">
        <f>Achievements!C18</f>
        <v>Fun on the Run!</v>
      </c>
      <c r="E14" s="137"/>
      <c r="F14" s="137"/>
      <c r="I14" s="194"/>
      <c r="J14" s="15">
        <f>Electives!C18</f>
        <v>3</v>
      </c>
      <c r="K14" s="213" t="str">
        <f>Electives!D18</f>
        <v>Practice tying shoelaces</v>
      </c>
      <c r="L14" s="15" t="str">
        <f>IF(Electives!N18&lt;&gt;"", Electives!N18, "")</f>
        <v/>
      </c>
    </row>
    <row r="15" spans="1:12">
      <c r="A15" s="38"/>
      <c r="B15" s="39"/>
      <c r="D15" s="192" t="s">
        <v>68</v>
      </c>
      <c r="E15" s="15">
        <f>Achievements!C19</f>
        <v>1</v>
      </c>
      <c r="F15" s="222" t="str">
        <f>Achievements!D19</f>
        <v>Demonstrate 3 exercises to do daily</v>
      </c>
      <c r="G15" s="15" t="str">
        <f>IF(Achievements!N19&lt;&gt;"", Achievements!N19,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IF(Achievements!N20&lt;&gt;"", Achievements!N20, " ")</f>
        <v xml:space="preserve"> </v>
      </c>
      <c r="I16" s="192" t="s">
        <v>68</v>
      </c>
      <c r="J16" s="15">
        <f>Electives!C21</f>
        <v>1</v>
      </c>
      <c r="K16" s="213" t="str">
        <f>Electives!D21</f>
        <v>Play a game with den</v>
      </c>
      <c r="L16" s="15" t="str">
        <f>IF(Electives!N21&lt;&gt;"", Electives!N21, "")</f>
        <v/>
      </c>
    </row>
    <row r="17" spans="1:12">
      <c r="A17" s="1" t="s">
        <v>13</v>
      </c>
      <c r="D17" s="193"/>
      <c r="E17" s="15">
        <f>Achievements!C21</f>
        <v>3</v>
      </c>
      <c r="F17" s="222" t="str">
        <f>Achievements!D21</f>
        <v>Understand importance of rest</v>
      </c>
      <c r="G17" s="15" t="str">
        <f>IF(Achievements!N21&lt;&gt;"", Achievements!N21, " ")</f>
        <v xml:space="preserve"> </v>
      </c>
      <c r="I17" s="193"/>
      <c r="J17" s="15">
        <f>Electives!C22</f>
        <v>2</v>
      </c>
      <c r="K17" s="213" t="str">
        <f>Electives!D22</f>
        <v>Do an obstacle course relay</v>
      </c>
      <c r="L17" s="15" t="str">
        <f>IF(Electives!N22&lt;&gt;"", Electives!N22, "")</f>
        <v/>
      </c>
    </row>
    <row r="18" spans="1:12" ht="13.15" customHeight="1">
      <c r="A18" s="18" t="str">
        <f>I3</f>
        <v>Build it Up, Knock it Down</v>
      </c>
      <c r="B18" s="99" t="str">
        <f>Electives!N9</f>
        <v xml:space="preserve"> </v>
      </c>
      <c r="D18" s="194"/>
      <c r="E18" s="15">
        <f>Achievements!C22</f>
        <v>4</v>
      </c>
      <c r="F18" s="220" t="str">
        <f>Achievements!D22</f>
        <v>Participate as a den in Jungle Field Day</v>
      </c>
      <c r="G18" s="15" t="str">
        <f>IF(Achievements!N22&lt;&gt;"", Achievements!N22, " ")</f>
        <v xml:space="preserve"> </v>
      </c>
      <c r="I18" s="194"/>
      <c r="J18" s="15">
        <f>Electives!C23</f>
        <v>3</v>
      </c>
      <c r="K18" s="213" t="str">
        <f>Electives!D23</f>
        <v>Run a box derby race</v>
      </c>
      <c r="L18" s="15" t="str">
        <f>IF(Electives!N23&lt;&gt;"", Electives!N23, "")</f>
        <v/>
      </c>
    </row>
    <row r="19" spans="1:12">
      <c r="A19" s="19" t="str">
        <f>I7</f>
        <v>Gizmos and Gadgets</v>
      </c>
      <c r="B19" s="99" t="str">
        <f>Electives!N14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Electives!N19</f>
        <v xml:space="preserve"> </v>
      </c>
      <c r="D20" s="192" t="s">
        <v>68</v>
      </c>
      <c r="E20" s="15">
        <f>Achievements!C25</f>
        <v>1</v>
      </c>
      <c r="F20" s="98" t="str">
        <f>Achievements!D25</f>
        <v>Participate in flag ceremony</v>
      </c>
      <c r="G20" s="15" t="str">
        <f>IF(Achievements!N25&lt;&gt;"", Achievements!N25, " ")</f>
        <v xml:space="preserve"> </v>
      </c>
      <c r="I20" s="192" t="s">
        <v>68</v>
      </c>
      <c r="J20" s="15">
        <f>Electives!C26</f>
        <v>1</v>
      </c>
      <c r="K20" s="213" t="str">
        <f>Electives!D26</f>
        <v>Explain choices have consequences</v>
      </c>
      <c r="L20" s="15" t="str">
        <f>IF(Electives!N26&lt;&gt;"", Electives!N26, "")</f>
        <v/>
      </c>
    </row>
    <row r="21" spans="1:12">
      <c r="A21" s="19" t="str">
        <f>I15</f>
        <v>On Your Mark</v>
      </c>
      <c r="B21" s="99" t="str">
        <f>Electives!N24</f>
        <v xml:space="preserve"> </v>
      </c>
      <c r="D21" s="193"/>
      <c r="E21" s="15">
        <f>Achievements!C26</f>
        <v>2</v>
      </c>
      <c r="F21" s="220" t="str">
        <f>Achievements!D26</f>
        <v>Explain what it means to be good citizen</v>
      </c>
      <c r="G21" s="15" t="str">
        <f>IF(Achievements!N26&lt;&gt;"", Achievements!N26, " ")</f>
        <v xml:space="preserve"> </v>
      </c>
      <c r="I21" s="193"/>
      <c r="J21" s="15">
        <f>Electives!C27</f>
        <v>2</v>
      </c>
      <c r="K21" s="213" t="str">
        <f>Electives!D27</f>
        <v>Perform a Good Turn</v>
      </c>
      <c r="L21" s="15" t="str">
        <f>IF(Electives!N27&lt;&gt;"", Electives!N27, "")</f>
        <v/>
      </c>
    </row>
    <row r="22" spans="1:12">
      <c r="A22" s="19" t="str">
        <f>I19</f>
        <v>Pick My Path</v>
      </c>
      <c r="B22" s="99" t="str">
        <f>Electives!N29</f>
        <v xml:space="preserve"> </v>
      </c>
      <c r="D22" s="194"/>
      <c r="E22" s="15">
        <f>Achievements!C27</f>
        <v>3</v>
      </c>
      <c r="F22" s="222" t="str">
        <f>Achievements!D27</f>
        <v>Explain what it means to be leader</v>
      </c>
      <c r="G22" s="15" t="str">
        <f>IF(Achievements!N27&lt;&gt;"", Achievements!N27, " ")</f>
        <v xml:space="preserve"> </v>
      </c>
      <c r="I22" s="194"/>
      <c r="J22" s="15">
        <f>Electives!C28</f>
        <v>3</v>
      </c>
      <c r="K22" s="213" t="str">
        <f>Electives!D28</f>
        <v>Teach a game to another person</v>
      </c>
      <c r="L22" s="15" t="str">
        <f>IF(Electives!N28&lt;&gt;"", Electives!N28, "")</f>
        <v/>
      </c>
    </row>
    <row r="23" spans="1:12">
      <c r="A23" s="19" t="str">
        <f>I23</f>
        <v>Ready, Set, Grow</v>
      </c>
      <c r="B23" s="99" t="str">
        <f>Electives!N34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Electives!N38</f>
        <v xml:space="preserve"> </v>
      </c>
      <c r="D24" s="192" t="s">
        <v>68</v>
      </c>
      <c r="E24" s="15" t="str">
        <f>Achievements!C30</f>
        <v>1a</v>
      </c>
      <c r="F24" s="98" t="str">
        <f>Achievements!D30</f>
        <v>Gather items for outdoor adventure</v>
      </c>
      <c r="G24" s="15" t="str">
        <f>IF(Achievements!N30&lt;&gt;"", Achievements!N30, " ")</f>
        <v xml:space="preserve"> </v>
      </c>
      <c r="I24" s="192" t="s">
        <v>68</v>
      </c>
      <c r="J24" s="15">
        <f>Electives!C31</f>
        <v>1</v>
      </c>
      <c r="K24" s="223" t="str">
        <f>Electives!D31</f>
        <v>Demonstrate ways and skills to garden</v>
      </c>
      <c r="L24" s="15" t="str">
        <f>IF(Electives!N31&lt;&gt;"", Electives!N31, "")</f>
        <v/>
      </c>
    </row>
    <row r="25" spans="1:12" ht="12.75" customHeight="1">
      <c r="A25" s="2"/>
      <c r="B25" s="14"/>
      <c r="D25" s="193"/>
      <c r="E25" s="15" t="str">
        <f>Achievements!C31</f>
        <v>1b</v>
      </c>
      <c r="F25" s="98" t="str">
        <f>Achievements!D31</f>
        <v>Understand the buddy system</v>
      </c>
      <c r="G25" s="15" t="str">
        <f>IF(Achievements!N31&lt;&gt;"", Achievements!N31, " ")</f>
        <v xml:space="preserve"> </v>
      </c>
      <c r="I25" s="193"/>
      <c r="J25" s="15">
        <f>Electives!C32</f>
        <v>2</v>
      </c>
      <c r="K25" s="213" t="str">
        <f>Electives!D32</f>
        <v>Learn about food sources</v>
      </c>
      <c r="L25" s="15" t="str">
        <f>IF(Electives!N32&lt;&gt;"", Electives!N32, "")</f>
        <v/>
      </c>
    </row>
    <row r="26" spans="1:12" ht="12.75" customHeight="1">
      <c r="A26" s="2"/>
      <c r="B26" s="14"/>
      <c r="D26" s="193"/>
      <c r="E26" s="15">
        <f>Achievements!C32</f>
        <v>2</v>
      </c>
      <c r="F26" s="98" t="str">
        <f>Achievements!D32</f>
        <v>Learn what SAW means</v>
      </c>
      <c r="G26" s="15" t="str">
        <f>IF(Achievements!N32&lt;&gt;"", Achievements!N32, " ")</f>
        <v xml:space="preserve"> </v>
      </c>
      <c r="I26" s="194"/>
      <c r="J26" s="15">
        <f>Electives!C33</f>
        <v>3</v>
      </c>
      <c r="K26" s="213" t="str">
        <f>Electives!D33</f>
        <v>Plant small container garden</v>
      </c>
      <c r="L26" s="15" t="str">
        <f>IF(Electives!N33&lt;&gt;"", Electives!N33, "")</f>
        <v/>
      </c>
    </row>
    <row r="27" spans="1:12" ht="13.15" customHeight="1">
      <c r="A27" s="83" t="s">
        <v>47</v>
      </c>
      <c r="B27" s="102"/>
      <c r="D27" s="194"/>
      <c r="E27" s="15">
        <f>Achievements!C33</f>
        <v>3</v>
      </c>
      <c r="F27" s="221" t="str">
        <f>Achievements!D33</f>
        <v>Demonstrate respect for nature and animals</v>
      </c>
      <c r="G27" s="15" t="str">
        <f>IF(Achievements!N33&lt;&gt;"", Achievements!N33,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IF(Electives!N36&lt;&gt;"", Electives!N36, "")</f>
        <v/>
      </c>
    </row>
    <row r="29" spans="1:12" ht="12.75" customHeight="1">
      <c r="A29" s="84" t="s">
        <v>110</v>
      </c>
      <c r="B29" s="103"/>
      <c r="I29" s="195"/>
      <c r="J29" s="15">
        <f>Electives!C37</f>
        <v>2</v>
      </c>
      <c r="K29" s="213" t="str">
        <f>Electives!D37</f>
        <v>Play as jungle animal with den</v>
      </c>
      <c r="L29" s="15" t="str">
        <f>IF(Electives!N37&lt;&gt;"", Electives!N37,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IF(Achievements!N72&lt;&gt;"", Achievements!N72, " ")</f>
        <v xml:space="preserve"> </v>
      </c>
    </row>
    <row r="69" spans="2:12">
      <c r="B69" s="127"/>
      <c r="D69" s="127"/>
      <c r="E69" s="127"/>
      <c r="G69" s="128" t="str">
        <f>IF(Achievements!N73&lt;&gt;"", Achievements!N73,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s+EgBhA8Kt1PIlkxfHPOpk6buqyXoY6ol7YImElqgX/oeSbAKwaXaezusT1HQLmrCs1F2vGzanKdy0+ovOKVZA==" saltValue="efV2GSb4KJz8ovnuR7ETY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10</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IF(Achievements!O6&lt;&gt;"", Achievements!O6, " ")</f>
        <v xml:space="preserve"> </v>
      </c>
      <c r="I4" s="192" t="s">
        <v>68</v>
      </c>
      <c r="J4" s="15">
        <f>Electives!C6</f>
        <v>1</v>
      </c>
      <c r="K4" s="213" t="str">
        <f>Electives!D6</f>
        <v>Discuss things built/knocked down</v>
      </c>
      <c r="L4" s="15" t="str">
        <f>IF(Electives!O6&lt;&gt;"", Electives!O6, "")</f>
        <v/>
      </c>
    </row>
    <row r="5" spans="1:12">
      <c r="A5" s="17" t="s">
        <v>69</v>
      </c>
      <c r="B5" s="215" t="str">
        <f>IF(COUNTIF(B10:B14,"C")&gt;0, COUNTIF(B10:B14,"C"), " ")</f>
        <v xml:space="preserve"> </v>
      </c>
      <c r="D5" s="197"/>
      <c r="E5" s="15">
        <f>Achievements!C7</f>
        <v>2</v>
      </c>
      <c r="F5" s="98" t="str">
        <f>Achievements!D7</f>
        <v>Repeat Cub Scout motto.  Explain</v>
      </c>
      <c r="G5" s="15" t="str">
        <f>IF(Achievements!O7&lt;&gt;"", Achievements!O7, " ")</f>
        <v xml:space="preserve"> </v>
      </c>
      <c r="I5" s="193"/>
      <c r="J5" s="15">
        <f>Electives!C7</f>
        <v>2</v>
      </c>
      <c r="K5" s="213" t="str">
        <f>Electives!D7</f>
        <v>Discuss emotional building/knocking</v>
      </c>
      <c r="L5" s="15" t="str">
        <f>IF(Electives!O7&lt;&gt;"", Electives!O7, "")</f>
        <v/>
      </c>
    </row>
    <row r="6" spans="1:12">
      <c r="A6" s="219" t="s">
        <v>143</v>
      </c>
      <c r="B6" s="215" t="str">
        <f>IF(COUNTIF(B18:B24,"C")&gt;0, COUNTIF(B18:B24,"C"), " ")</f>
        <v xml:space="preserve"> </v>
      </c>
      <c r="D6" s="197"/>
      <c r="E6" s="15">
        <f>Achievements!C8</f>
        <v>3</v>
      </c>
      <c r="F6" s="98" t="str">
        <f>Achievements!D8</f>
        <v>Show Cub Scout Salute.  Explain</v>
      </c>
      <c r="G6" s="15" t="str">
        <f>IF(Achievements!O8&lt;&gt;"", Achievements!O8, " ")</f>
        <v xml:space="preserve"> </v>
      </c>
      <c r="I6" s="194"/>
      <c r="J6" s="15">
        <f>Electives!C8</f>
        <v>3</v>
      </c>
      <c r="K6" s="213" t="str">
        <f>Electives!D8</f>
        <v>Build structures</v>
      </c>
      <c r="L6" s="15" t="str">
        <f>IF(Electives!O8&lt;&gt;"", Electives!O8, "")</f>
        <v/>
      </c>
    </row>
    <row r="7" spans="1:12">
      <c r="D7" s="197"/>
      <c r="E7" s="15">
        <f>Achievements!C9</f>
        <v>4</v>
      </c>
      <c r="F7" s="98" t="str">
        <f>Achievements!D9</f>
        <v>Play a game with your den</v>
      </c>
      <c r="G7" s="15" t="str">
        <f>IF(Achievements!O9&lt;&gt;"", Achievements!O9,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IF(Achievements!O10&lt;&gt;"", Achievements!O10, " ")</f>
        <v xml:space="preserve"> </v>
      </c>
      <c r="I8" s="192" t="s">
        <v>68</v>
      </c>
      <c r="J8" s="15">
        <f>Electives!C11</f>
        <v>1</v>
      </c>
      <c r="K8" s="213" t="str">
        <f>Electives!D11</f>
        <v>Explore motion</v>
      </c>
      <c r="L8" s="15" t="str">
        <f>IF(Electives!O11&lt;&gt;"", Electives!O11, "")</f>
        <v/>
      </c>
    </row>
    <row r="9" spans="1:12" ht="12.75" customHeight="1">
      <c r="A9" s="1" t="s">
        <v>13</v>
      </c>
      <c r="D9" s="137" t="str">
        <f>Achievements!C12</f>
        <v>Animal Kingdom</v>
      </c>
      <c r="E9" s="137"/>
      <c r="F9" s="137"/>
      <c r="G9" s="137"/>
      <c r="I9" s="193"/>
      <c r="J9" s="15">
        <f>Electives!C12</f>
        <v>2</v>
      </c>
      <c r="K9" s="213" t="str">
        <f>Electives!D12</f>
        <v>Explore force</v>
      </c>
      <c r="L9" s="15" t="str">
        <f>IF(Electives!O12&lt;&gt;"", Electives!O12, "")</f>
        <v/>
      </c>
    </row>
    <row r="10" spans="1:12" ht="12" customHeight="1">
      <c r="A10" s="18" t="str">
        <f>D3</f>
        <v>Lion's Honor</v>
      </c>
      <c r="B10" s="99" t="str">
        <f>Achievements!O11</f>
        <v xml:space="preserve"> </v>
      </c>
      <c r="D10" s="195" t="str">
        <f>IF(Achievements!$F12&lt;&gt;"", Achievements!$F12, " ")</f>
        <v>(do all)</v>
      </c>
      <c r="E10" s="15">
        <f>Achievements!C13</f>
        <v>1</v>
      </c>
      <c r="F10" s="98" t="str">
        <f>Achievements!D13</f>
        <v>Learn role of community servant</v>
      </c>
      <c r="G10" s="15" t="str">
        <f>IF(Achievements!O13&lt;&gt;"", Achievements!O13, " ")</f>
        <v xml:space="preserve"> </v>
      </c>
      <c r="I10" s="194"/>
      <c r="J10" s="15">
        <f>Electives!C13</f>
        <v>3</v>
      </c>
      <c r="K10" s="213" t="str">
        <f>Electives!D13</f>
        <v>Create useful object</v>
      </c>
      <c r="L10" s="15" t="str">
        <f>IF(Electives!O13&lt;&gt;"", Electives!O13, "")</f>
        <v/>
      </c>
    </row>
    <row r="11" spans="1:12">
      <c r="A11" s="19" t="str">
        <f>D14</f>
        <v>Fun on the Run!</v>
      </c>
      <c r="B11" s="99" t="str">
        <f>Achievements!O23</f>
        <v xml:space="preserve"> </v>
      </c>
      <c r="D11" s="195"/>
      <c r="E11" s="15">
        <f>Achievements!C14</f>
        <v>2</v>
      </c>
      <c r="F11" s="220" t="str">
        <f>Achievements!D14</f>
        <v>Demonstrate what to do in emergency</v>
      </c>
      <c r="G11" s="15" t="str">
        <f>IF(Achievements!O14&lt;&gt;"", Achievements!O14, " ")</f>
        <v xml:space="preserve"> </v>
      </c>
      <c r="I11" s="218" t="str">
        <f>Electives!D15</f>
        <v>I'll Do It Myself</v>
      </c>
      <c r="J11" s="218"/>
      <c r="K11" s="218"/>
      <c r="L11" s="218"/>
    </row>
    <row r="12" spans="1:12" ht="12.75" customHeight="1">
      <c r="A12" s="19" t="str">
        <f>D9</f>
        <v>Animal Kingdom</v>
      </c>
      <c r="B12" s="99" t="str">
        <f>Achievements!O17</f>
        <v xml:space="preserve"> </v>
      </c>
      <c r="D12" s="195"/>
      <c r="E12" s="15">
        <f>Achievements!C15</f>
        <v>3</v>
      </c>
      <c r="F12" s="222" t="str">
        <f>Achievements!D15</f>
        <v>Choose two energy savings projects</v>
      </c>
      <c r="G12" s="15" t="str">
        <f>IF(Achievements!O15&lt;&gt;"", Achievements!O15, " ")</f>
        <v xml:space="preserve"> </v>
      </c>
      <c r="I12" s="192" t="s">
        <v>68</v>
      </c>
      <c r="J12" s="15">
        <f>Electives!C16</f>
        <v>1</v>
      </c>
      <c r="K12" s="213" t="str">
        <f>Electives!D16</f>
        <v>Make a "Lion Bag" for personal gear</v>
      </c>
      <c r="L12" s="15" t="str">
        <f>IF(Electives!O16&lt;&gt;"", Electives!O16, "")</f>
        <v/>
      </c>
    </row>
    <row r="13" spans="1:12" ht="13.15" customHeight="1">
      <c r="A13" s="19" t="str">
        <f>D23</f>
        <v>Mountain Lion</v>
      </c>
      <c r="B13" s="99" t="str">
        <f>Achievements!O34</f>
        <v xml:space="preserve"> </v>
      </c>
      <c r="D13" s="195"/>
      <c r="E13" s="15">
        <f>Achievements!C16</f>
        <v>4</v>
      </c>
      <c r="F13" s="222" t="str">
        <f>Achievements!D16</f>
        <v>Participate in Lion den service project</v>
      </c>
      <c r="G13" s="15" t="str">
        <f>IF(Achievements!O16&lt;&gt;"", Achievements!O16, " ")</f>
        <v xml:space="preserve"> </v>
      </c>
      <c r="I13" s="193"/>
      <c r="J13" s="15">
        <f>Electives!C17</f>
        <v>2</v>
      </c>
      <c r="K13" s="213" t="str">
        <f>Electives!D17</f>
        <v>Make personal care checklist</v>
      </c>
      <c r="L13" s="15" t="str">
        <f>IF(Electives!O17&lt;&gt;"", Electives!O17, "")</f>
        <v/>
      </c>
    </row>
    <row r="14" spans="1:12">
      <c r="A14" s="117" t="str">
        <f>D19</f>
        <v>King of the Jungle</v>
      </c>
      <c r="B14" s="99" t="str">
        <f>Achievements!O28</f>
        <v xml:space="preserve"> </v>
      </c>
      <c r="D14" s="137" t="str">
        <f>Achievements!C18</f>
        <v>Fun on the Run!</v>
      </c>
      <c r="E14" s="137"/>
      <c r="F14" s="137"/>
      <c r="I14" s="194"/>
      <c r="J14" s="15">
        <f>Electives!C18</f>
        <v>3</v>
      </c>
      <c r="K14" s="213" t="str">
        <f>Electives!D18</f>
        <v>Practice tying shoelaces</v>
      </c>
      <c r="L14" s="15" t="str">
        <f>IF(Electives!O18&lt;&gt;"", Electives!O18, "")</f>
        <v/>
      </c>
    </row>
    <row r="15" spans="1:12">
      <c r="A15" s="38"/>
      <c r="B15" s="39"/>
      <c r="D15" s="192" t="s">
        <v>68</v>
      </c>
      <c r="E15" s="15">
        <f>Achievements!C19</f>
        <v>1</v>
      </c>
      <c r="F15" s="222" t="str">
        <f>Achievements!D19</f>
        <v>Demonstrate 3 exercises to do daily</v>
      </c>
      <c r="G15" s="15" t="str">
        <f>IF(Achievements!O19&lt;&gt;"", Achievements!O19,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IF(Achievements!O20&lt;&gt;"", Achievements!O20, " ")</f>
        <v xml:space="preserve"> </v>
      </c>
      <c r="I16" s="192" t="s">
        <v>68</v>
      </c>
      <c r="J16" s="15">
        <f>Electives!C21</f>
        <v>1</v>
      </c>
      <c r="K16" s="213" t="str">
        <f>Electives!D21</f>
        <v>Play a game with den</v>
      </c>
      <c r="L16" s="15" t="str">
        <f>IF(Electives!O21&lt;&gt;"", Electives!O21, "")</f>
        <v/>
      </c>
    </row>
    <row r="17" spans="1:12">
      <c r="A17" s="1" t="s">
        <v>13</v>
      </c>
      <c r="D17" s="193"/>
      <c r="E17" s="15">
        <f>Achievements!C21</f>
        <v>3</v>
      </c>
      <c r="F17" s="222" t="str">
        <f>Achievements!D21</f>
        <v>Understand importance of rest</v>
      </c>
      <c r="G17" s="15" t="str">
        <f>IF(Achievements!O21&lt;&gt;"", Achievements!O21, " ")</f>
        <v xml:space="preserve"> </v>
      </c>
      <c r="I17" s="193"/>
      <c r="J17" s="15">
        <f>Electives!C22</f>
        <v>2</v>
      </c>
      <c r="K17" s="213" t="str">
        <f>Electives!D22</f>
        <v>Do an obstacle course relay</v>
      </c>
      <c r="L17" s="15" t="str">
        <f>IF(Electives!O22&lt;&gt;"", Electives!O22, "")</f>
        <v/>
      </c>
    </row>
    <row r="18" spans="1:12" ht="13.15" customHeight="1">
      <c r="A18" s="18" t="str">
        <f>I3</f>
        <v>Build it Up, Knock it Down</v>
      </c>
      <c r="B18" s="99" t="str">
        <f>Electives!O9</f>
        <v xml:space="preserve"> </v>
      </c>
      <c r="D18" s="194"/>
      <c r="E18" s="15">
        <f>Achievements!C22</f>
        <v>4</v>
      </c>
      <c r="F18" s="220" t="str">
        <f>Achievements!D22</f>
        <v>Participate as a den in Jungle Field Day</v>
      </c>
      <c r="G18" s="15" t="str">
        <f>IF(Achievements!O22&lt;&gt;"", Achievements!O22, " ")</f>
        <v xml:space="preserve"> </v>
      </c>
      <c r="I18" s="194"/>
      <c r="J18" s="15">
        <f>Electives!C23</f>
        <v>3</v>
      </c>
      <c r="K18" s="213" t="str">
        <f>Electives!D23</f>
        <v>Run a box derby race</v>
      </c>
      <c r="L18" s="15" t="str">
        <f>IF(Electives!O23&lt;&gt;"", Electives!O23, "")</f>
        <v/>
      </c>
    </row>
    <row r="19" spans="1:12">
      <c r="A19" s="19" t="str">
        <f>I7</f>
        <v>Gizmos and Gadgets</v>
      </c>
      <c r="B19" s="99" t="str">
        <f>Electives!O14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Electives!O19</f>
        <v xml:space="preserve"> </v>
      </c>
      <c r="D20" s="192" t="s">
        <v>68</v>
      </c>
      <c r="E20" s="15">
        <f>Achievements!C25</f>
        <v>1</v>
      </c>
      <c r="F20" s="98" t="str">
        <f>Achievements!D25</f>
        <v>Participate in flag ceremony</v>
      </c>
      <c r="G20" s="15" t="str">
        <f>IF(Achievements!O25&lt;&gt;"", Achievements!O25, " ")</f>
        <v xml:space="preserve"> </v>
      </c>
      <c r="I20" s="192" t="s">
        <v>68</v>
      </c>
      <c r="J20" s="15">
        <f>Electives!C26</f>
        <v>1</v>
      </c>
      <c r="K20" s="213" t="str">
        <f>Electives!D26</f>
        <v>Explain choices have consequences</v>
      </c>
      <c r="L20" s="15" t="str">
        <f>IF(Electives!O26&lt;&gt;"", Electives!O26, "")</f>
        <v/>
      </c>
    </row>
    <row r="21" spans="1:12">
      <c r="A21" s="19" t="str">
        <f>I15</f>
        <v>On Your Mark</v>
      </c>
      <c r="B21" s="99" t="str">
        <f>Electives!O24</f>
        <v xml:space="preserve"> </v>
      </c>
      <c r="D21" s="193"/>
      <c r="E21" s="15">
        <f>Achievements!C26</f>
        <v>2</v>
      </c>
      <c r="F21" s="220" t="str">
        <f>Achievements!D26</f>
        <v>Explain what it means to be good citizen</v>
      </c>
      <c r="G21" s="15" t="str">
        <f>IF(Achievements!O26&lt;&gt;"", Achievements!O26, " ")</f>
        <v xml:space="preserve"> </v>
      </c>
      <c r="I21" s="193"/>
      <c r="J21" s="15">
        <f>Electives!C27</f>
        <v>2</v>
      </c>
      <c r="K21" s="213" t="str">
        <f>Electives!D27</f>
        <v>Perform a Good Turn</v>
      </c>
      <c r="L21" s="15" t="str">
        <f>IF(Electives!O27&lt;&gt;"", Electives!O27, "")</f>
        <v/>
      </c>
    </row>
    <row r="22" spans="1:12">
      <c r="A22" s="19" t="str">
        <f>I19</f>
        <v>Pick My Path</v>
      </c>
      <c r="B22" s="99" t="str">
        <f>Electives!O29</f>
        <v xml:space="preserve"> </v>
      </c>
      <c r="D22" s="194"/>
      <c r="E22" s="15">
        <f>Achievements!C27</f>
        <v>3</v>
      </c>
      <c r="F22" s="222" t="str">
        <f>Achievements!D27</f>
        <v>Explain what it means to be leader</v>
      </c>
      <c r="G22" s="15" t="str">
        <f>IF(Achievements!O27&lt;&gt;"", Achievements!O27, " ")</f>
        <v xml:space="preserve"> </v>
      </c>
      <c r="I22" s="194"/>
      <c r="J22" s="15">
        <f>Electives!C28</f>
        <v>3</v>
      </c>
      <c r="K22" s="213" t="str">
        <f>Electives!D28</f>
        <v>Teach a game to another person</v>
      </c>
      <c r="L22" s="15" t="str">
        <f>IF(Electives!O28&lt;&gt;"", Electives!O28, "")</f>
        <v/>
      </c>
    </row>
    <row r="23" spans="1:12">
      <c r="A23" s="19" t="str">
        <f>I23</f>
        <v>Ready, Set, Grow</v>
      </c>
      <c r="B23" s="99" t="str">
        <f>Electives!O34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Electives!O38</f>
        <v xml:space="preserve"> </v>
      </c>
      <c r="D24" s="192" t="s">
        <v>68</v>
      </c>
      <c r="E24" s="15" t="str">
        <f>Achievements!C30</f>
        <v>1a</v>
      </c>
      <c r="F24" s="98" t="str">
        <f>Achievements!D30</f>
        <v>Gather items for outdoor adventure</v>
      </c>
      <c r="G24" s="15" t="str">
        <f>IF(Achievements!O30&lt;&gt;"", Achievements!O30, " ")</f>
        <v xml:space="preserve"> </v>
      </c>
      <c r="I24" s="192" t="s">
        <v>68</v>
      </c>
      <c r="J24" s="15">
        <f>Electives!C31</f>
        <v>1</v>
      </c>
      <c r="K24" s="223" t="str">
        <f>Electives!D31</f>
        <v>Demonstrate ways and skills to garden</v>
      </c>
      <c r="L24" s="15" t="str">
        <f>IF(Electives!O31&lt;&gt;"", Electives!O31, "")</f>
        <v/>
      </c>
    </row>
    <row r="25" spans="1:12" ht="12.75" customHeight="1">
      <c r="A25" s="2"/>
      <c r="B25" s="14"/>
      <c r="D25" s="193"/>
      <c r="E25" s="15" t="str">
        <f>Achievements!C31</f>
        <v>1b</v>
      </c>
      <c r="F25" s="98" t="str">
        <f>Achievements!D31</f>
        <v>Understand the buddy system</v>
      </c>
      <c r="G25" s="15" t="str">
        <f>IF(Achievements!O31&lt;&gt;"", Achievements!O31, " ")</f>
        <v xml:space="preserve"> </v>
      </c>
      <c r="I25" s="193"/>
      <c r="J25" s="15">
        <f>Electives!C32</f>
        <v>2</v>
      </c>
      <c r="K25" s="213" t="str">
        <f>Electives!D32</f>
        <v>Learn about food sources</v>
      </c>
      <c r="L25" s="15" t="str">
        <f>IF(Electives!O32&lt;&gt;"", Electives!O32, "")</f>
        <v/>
      </c>
    </row>
    <row r="26" spans="1:12" ht="12.75" customHeight="1">
      <c r="A26" s="2"/>
      <c r="B26" s="14"/>
      <c r="D26" s="193"/>
      <c r="E26" s="15">
        <f>Achievements!C32</f>
        <v>2</v>
      </c>
      <c r="F26" s="98" t="str">
        <f>Achievements!D32</f>
        <v>Learn what SAW means</v>
      </c>
      <c r="G26" s="15" t="str">
        <f>IF(Achievements!O32&lt;&gt;"", Achievements!O32, " ")</f>
        <v xml:space="preserve"> </v>
      </c>
      <c r="I26" s="194"/>
      <c r="J26" s="15">
        <f>Electives!C33</f>
        <v>3</v>
      </c>
      <c r="K26" s="213" t="str">
        <f>Electives!D33</f>
        <v>Plant small container garden</v>
      </c>
      <c r="L26" s="15" t="str">
        <f>IF(Electives!O33&lt;&gt;"", Electives!O33, "")</f>
        <v/>
      </c>
    </row>
    <row r="27" spans="1:12" ht="13.15" customHeight="1">
      <c r="A27" s="83" t="s">
        <v>47</v>
      </c>
      <c r="B27" s="102"/>
      <c r="D27" s="194"/>
      <c r="E27" s="15">
        <f>Achievements!C33</f>
        <v>3</v>
      </c>
      <c r="F27" s="221" t="str">
        <f>Achievements!D33</f>
        <v>Demonstrate respect for nature and animals</v>
      </c>
      <c r="G27" s="15" t="str">
        <f>IF(Achievements!O33&lt;&gt;"", Achievements!O33,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IF(Electives!O36&lt;&gt;"", Electives!O36, "")</f>
        <v/>
      </c>
    </row>
    <row r="29" spans="1:12" ht="12.75" customHeight="1">
      <c r="A29" s="84" t="s">
        <v>110</v>
      </c>
      <c r="B29" s="103"/>
      <c r="I29" s="195"/>
      <c r="J29" s="15">
        <f>Electives!C37</f>
        <v>2</v>
      </c>
      <c r="K29" s="213" t="str">
        <f>Electives!D37</f>
        <v>Play as jungle animal with den</v>
      </c>
      <c r="L29" s="15" t="str">
        <f>IF(Electives!O37&lt;&gt;"", Electives!O37,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IF(Achievements!O72&lt;&gt;"", Achievements!O72, " ")</f>
        <v xml:space="preserve"> </v>
      </c>
    </row>
    <row r="69" spans="2:12">
      <c r="B69" s="127"/>
      <c r="D69" s="127"/>
      <c r="E69" s="127"/>
      <c r="G69" s="128" t="str">
        <f>IF(Achievements!O73&lt;&gt;"", Achievements!O73,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NkN3hXrLjAEep4cJGpWEgryX9goX9ikHLzUtM6GnS8spic5O/MyesQn5bW7oLrZpFUz+Ju7h9r1oYSfrtkLVww==" saltValue="ozrZDGlRsNEqFFjWBGLzDA=="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11</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IF(Achievements!P6&lt;&gt;"", Achievements!P6, " ")</f>
        <v xml:space="preserve"> </v>
      </c>
      <c r="I4" s="192" t="s">
        <v>68</v>
      </c>
      <c r="J4" s="15">
        <f>Electives!C6</f>
        <v>1</v>
      </c>
      <c r="K4" s="213" t="str">
        <f>Electives!D6</f>
        <v>Discuss things built/knocked down</v>
      </c>
      <c r="L4" s="15" t="str">
        <f>IF(Electives!P6&lt;&gt;"", Electives!P6, "")</f>
        <v/>
      </c>
    </row>
    <row r="5" spans="1:12">
      <c r="A5" s="17" t="s">
        <v>69</v>
      </c>
      <c r="B5" s="215" t="str">
        <f>IF(COUNTIF(B10:B14,"C")&gt;0, COUNTIF(B10:B14,"C"), " ")</f>
        <v xml:space="preserve"> </v>
      </c>
      <c r="D5" s="197"/>
      <c r="E5" s="15">
        <f>Achievements!C7</f>
        <v>2</v>
      </c>
      <c r="F5" s="98" t="str">
        <f>Achievements!D7</f>
        <v>Repeat Cub Scout motto.  Explain</v>
      </c>
      <c r="G5" s="15" t="str">
        <f>IF(Achievements!P7&lt;&gt;"", Achievements!P7, " ")</f>
        <v xml:space="preserve"> </v>
      </c>
      <c r="I5" s="193"/>
      <c r="J5" s="15">
        <f>Electives!C7</f>
        <v>2</v>
      </c>
      <c r="K5" s="213" t="str">
        <f>Electives!D7</f>
        <v>Discuss emotional building/knocking</v>
      </c>
      <c r="L5" s="15" t="str">
        <f>IF(Electives!P7&lt;&gt;"", Electives!P7, "")</f>
        <v/>
      </c>
    </row>
    <row r="6" spans="1:12">
      <c r="A6" s="219" t="s">
        <v>143</v>
      </c>
      <c r="B6" s="215" t="str">
        <f>IF(COUNTIF(B18:B24,"C")&gt;0, COUNTIF(B18:B24,"C"), " ")</f>
        <v xml:space="preserve"> </v>
      </c>
      <c r="D6" s="197"/>
      <c r="E6" s="15">
        <f>Achievements!C8</f>
        <v>3</v>
      </c>
      <c r="F6" s="98" t="str">
        <f>Achievements!D8</f>
        <v>Show Cub Scout Salute.  Explain</v>
      </c>
      <c r="G6" s="15" t="str">
        <f>IF(Achievements!P8&lt;&gt;"", Achievements!P8, " ")</f>
        <v xml:space="preserve"> </v>
      </c>
      <c r="I6" s="194"/>
      <c r="J6" s="15">
        <f>Electives!C8</f>
        <v>3</v>
      </c>
      <c r="K6" s="213" t="str">
        <f>Electives!D8</f>
        <v>Build structures</v>
      </c>
      <c r="L6" s="15" t="str">
        <f>IF(Electives!P8&lt;&gt;"", Electives!P8, "")</f>
        <v/>
      </c>
    </row>
    <row r="7" spans="1:12">
      <c r="D7" s="197"/>
      <c r="E7" s="15">
        <f>Achievements!C9</f>
        <v>4</v>
      </c>
      <c r="F7" s="98" t="str">
        <f>Achievements!D9</f>
        <v>Play a game with your den</v>
      </c>
      <c r="G7" s="15" t="str">
        <f>IF(Achievements!P9&lt;&gt;"", Achievements!P9,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IF(Achievements!P10&lt;&gt;"", Achievements!P10, " ")</f>
        <v xml:space="preserve"> </v>
      </c>
      <c r="I8" s="192" t="s">
        <v>68</v>
      </c>
      <c r="J8" s="15">
        <f>Electives!C11</f>
        <v>1</v>
      </c>
      <c r="K8" s="213" t="str">
        <f>Electives!D11</f>
        <v>Explore motion</v>
      </c>
      <c r="L8" s="15" t="str">
        <f>IF(Electives!P11&lt;&gt;"", Electives!P11, "")</f>
        <v/>
      </c>
    </row>
    <row r="9" spans="1:12" ht="12.75" customHeight="1">
      <c r="A9" s="1" t="s">
        <v>13</v>
      </c>
      <c r="D9" s="137" t="str">
        <f>Achievements!C12</f>
        <v>Animal Kingdom</v>
      </c>
      <c r="E9" s="137"/>
      <c r="F9" s="137"/>
      <c r="G9" s="137"/>
      <c r="I9" s="193"/>
      <c r="J9" s="15">
        <f>Electives!C12</f>
        <v>2</v>
      </c>
      <c r="K9" s="213" t="str">
        <f>Electives!D12</f>
        <v>Explore force</v>
      </c>
      <c r="L9" s="15" t="str">
        <f>IF(Electives!P12&lt;&gt;"", Electives!P12, "")</f>
        <v/>
      </c>
    </row>
    <row r="10" spans="1:12" ht="12" customHeight="1">
      <c r="A10" s="18" t="str">
        <f>D3</f>
        <v>Lion's Honor</v>
      </c>
      <c r="B10" s="99" t="str">
        <f>Achievements!P11</f>
        <v xml:space="preserve"> </v>
      </c>
      <c r="D10" s="195" t="str">
        <f>IF(Achievements!$F12&lt;&gt;"", Achievements!$F12, " ")</f>
        <v>(do all)</v>
      </c>
      <c r="E10" s="15">
        <f>Achievements!C13</f>
        <v>1</v>
      </c>
      <c r="F10" s="98" t="str">
        <f>Achievements!D13</f>
        <v>Learn role of community servant</v>
      </c>
      <c r="G10" s="15" t="str">
        <f>IF(Achievements!P13&lt;&gt;"", Achievements!P13, " ")</f>
        <v xml:space="preserve"> </v>
      </c>
      <c r="I10" s="194"/>
      <c r="J10" s="15">
        <f>Electives!C13</f>
        <v>3</v>
      </c>
      <c r="K10" s="213" t="str">
        <f>Electives!D13</f>
        <v>Create useful object</v>
      </c>
      <c r="L10" s="15" t="str">
        <f>IF(Electives!P13&lt;&gt;"", Electives!P13, "")</f>
        <v/>
      </c>
    </row>
    <row r="11" spans="1:12">
      <c r="A11" s="19" t="str">
        <f>D14</f>
        <v>Fun on the Run!</v>
      </c>
      <c r="B11" s="99" t="str">
        <f>Achievements!P23</f>
        <v xml:space="preserve"> </v>
      </c>
      <c r="D11" s="195"/>
      <c r="E11" s="15">
        <f>Achievements!C14</f>
        <v>2</v>
      </c>
      <c r="F11" s="220" t="str">
        <f>Achievements!D14</f>
        <v>Demonstrate what to do in emergency</v>
      </c>
      <c r="G11" s="15" t="str">
        <f>IF(Achievements!P14&lt;&gt;"", Achievements!P14, " ")</f>
        <v xml:space="preserve"> </v>
      </c>
      <c r="I11" s="218" t="str">
        <f>Electives!D15</f>
        <v>I'll Do It Myself</v>
      </c>
      <c r="J11" s="218"/>
      <c r="K11" s="218"/>
      <c r="L11" s="218"/>
    </row>
    <row r="12" spans="1:12" ht="12.75" customHeight="1">
      <c r="A12" s="19" t="str">
        <f>D9</f>
        <v>Animal Kingdom</v>
      </c>
      <c r="B12" s="99" t="str">
        <f>Achievements!P17</f>
        <v xml:space="preserve"> </v>
      </c>
      <c r="D12" s="195"/>
      <c r="E12" s="15">
        <f>Achievements!C15</f>
        <v>3</v>
      </c>
      <c r="F12" s="222" t="str">
        <f>Achievements!D15</f>
        <v>Choose two energy savings projects</v>
      </c>
      <c r="G12" s="15" t="str">
        <f>IF(Achievements!P15&lt;&gt;"", Achievements!P15, " ")</f>
        <v xml:space="preserve"> </v>
      </c>
      <c r="I12" s="192" t="s">
        <v>68</v>
      </c>
      <c r="J12" s="15">
        <f>Electives!C16</f>
        <v>1</v>
      </c>
      <c r="K12" s="213" t="str">
        <f>Electives!D16</f>
        <v>Make a "Lion Bag" for personal gear</v>
      </c>
      <c r="L12" s="15" t="str">
        <f>IF(Electives!P16&lt;&gt;"", Electives!P16, "")</f>
        <v/>
      </c>
    </row>
    <row r="13" spans="1:12" ht="13.15" customHeight="1">
      <c r="A13" s="19" t="str">
        <f>D23</f>
        <v>Mountain Lion</v>
      </c>
      <c r="B13" s="99" t="str">
        <f>Achievements!P34</f>
        <v xml:space="preserve"> </v>
      </c>
      <c r="D13" s="195"/>
      <c r="E13" s="15">
        <f>Achievements!C16</f>
        <v>4</v>
      </c>
      <c r="F13" s="222" t="str">
        <f>Achievements!D16</f>
        <v>Participate in Lion den service project</v>
      </c>
      <c r="G13" s="15" t="str">
        <f>IF(Achievements!P16&lt;&gt;"", Achievements!P16, " ")</f>
        <v xml:space="preserve"> </v>
      </c>
      <c r="I13" s="193"/>
      <c r="J13" s="15">
        <f>Electives!C17</f>
        <v>2</v>
      </c>
      <c r="K13" s="213" t="str">
        <f>Electives!D17</f>
        <v>Make personal care checklist</v>
      </c>
      <c r="L13" s="15" t="str">
        <f>IF(Electives!P17&lt;&gt;"", Electives!P17, "")</f>
        <v/>
      </c>
    </row>
    <row r="14" spans="1:12">
      <c r="A14" s="117" t="str">
        <f>D19</f>
        <v>King of the Jungle</v>
      </c>
      <c r="B14" s="99" t="str">
        <f>Achievements!P28</f>
        <v xml:space="preserve"> </v>
      </c>
      <c r="D14" s="137" t="str">
        <f>Achievements!C18</f>
        <v>Fun on the Run!</v>
      </c>
      <c r="E14" s="137"/>
      <c r="F14" s="137"/>
      <c r="I14" s="194"/>
      <c r="J14" s="15">
        <f>Electives!C18</f>
        <v>3</v>
      </c>
      <c r="K14" s="213" t="str">
        <f>Electives!D18</f>
        <v>Practice tying shoelaces</v>
      </c>
      <c r="L14" s="15" t="str">
        <f>IF(Electives!P18&lt;&gt;"", Electives!P18, "")</f>
        <v/>
      </c>
    </row>
    <row r="15" spans="1:12">
      <c r="A15" s="38"/>
      <c r="B15" s="39"/>
      <c r="D15" s="192" t="s">
        <v>68</v>
      </c>
      <c r="E15" s="15">
        <f>Achievements!C19</f>
        <v>1</v>
      </c>
      <c r="F15" s="222" t="str">
        <f>Achievements!D19</f>
        <v>Demonstrate 3 exercises to do daily</v>
      </c>
      <c r="G15" s="15" t="str">
        <f>IF(Achievements!P19&lt;&gt;"", Achievements!P19,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IF(Achievements!P20&lt;&gt;"", Achievements!P20, " ")</f>
        <v xml:space="preserve"> </v>
      </c>
      <c r="I16" s="192" t="s">
        <v>68</v>
      </c>
      <c r="J16" s="15">
        <f>Electives!C21</f>
        <v>1</v>
      </c>
      <c r="K16" s="213" t="str">
        <f>Electives!D21</f>
        <v>Play a game with den</v>
      </c>
      <c r="L16" s="15" t="str">
        <f>IF(Electives!P21&lt;&gt;"", Electives!P21, "")</f>
        <v/>
      </c>
    </row>
    <row r="17" spans="1:12">
      <c r="A17" s="1" t="s">
        <v>13</v>
      </c>
      <c r="D17" s="193"/>
      <c r="E17" s="15">
        <f>Achievements!C21</f>
        <v>3</v>
      </c>
      <c r="F17" s="222" t="str">
        <f>Achievements!D21</f>
        <v>Understand importance of rest</v>
      </c>
      <c r="G17" s="15" t="str">
        <f>IF(Achievements!P21&lt;&gt;"", Achievements!P21, " ")</f>
        <v xml:space="preserve"> </v>
      </c>
      <c r="I17" s="193"/>
      <c r="J17" s="15">
        <f>Electives!C22</f>
        <v>2</v>
      </c>
      <c r="K17" s="213" t="str">
        <f>Electives!D22</f>
        <v>Do an obstacle course relay</v>
      </c>
      <c r="L17" s="15" t="str">
        <f>IF(Electives!P22&lt;&gt;"", Electives!P22, "")</f>
        <v/>
      </c>
    </row>
    <row r="18" spans="1:12" ht="13.15" customHeight="1">
      <c r="A18" s="18" t="str">
        <f>I3</f>
        <v>Build it Up, Knock it Down</v>
      </c>
      <c r="B18" s="99" t="str">
        <f>Electives!P9</f>
        <v xml:space="preserve"> </v>
      </c>
      <c r="D18" s="194"/>
      <c r="E18" s="15">
        <f>Achievements!C22</f>
        <v>4</v>
      </c>
      <c r="F18" s="220" t="str">
        <f>Achievements!D22</f>
        <v>Participate as a den in Jungle Field Day</v>
      </c>
      <c r="G18" s="15" t="str">
        <f>IF(Achievements!P22&lt;&gt;"", Achievements!P22, " ")</f>
        <v xml:space="preserve"> </v>
      </c>
      <c r="I18" s="194"/>
      <c r="J18" s="15">
        <f>Electives!C23</f>
        <v>3</v>
      </c>
      <c r="K18" s="213" t="str">
        <f>Electives!D23</f>
        <v>Run a box derby race</v>
      </c>
      <c r="L18" s="15" t="str">
        <f>IF(Electives!P23&lt;&gt;"", Electives!P23, "")</f>
        <v/>
      </c>
    </row>
    <row r="19" spans="1:12">
      <c r="A19" s="19" t="str">
        <f>I7</f>
        <v>Gizmos and Gadgets</v>
      </c>
      <c r="B19" s="99" t="str">
        <f>Electives!P14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Electives!P19</f>
        <v xml:space="preserve"> </v>
      </c>
      <c r="D20" s="192" t="s">
        <v>68</v>
      </c>
      <c r="E20" s="15">
        <f>Achievements!C25</f>
        <v>1</v>
      </c>
      <c r="F20" s="98" t="str">
        <f>Achievements!D25</f>
        <v>Participate in flag ceremony</v>
      </c>
      <c r="G20" s="15" t="str">
        <f>IF(Achievements!P25&lt;&gt;"", Achievements!P25, " ")</f>
        <v xml:space="preserve"> </v>
      </c>
      <c r="I20" s="192" t="s">
        <v>68</v>
      </c>
      <c r="J20" s="15">
        <f>Electives!C26</f>
        <v>1</v>
      </c>
      <c r="K20" s="213" t="str">
        <f>Electives!D26</f>
        <v>Explain choices have consequences</v>
      </c>
      <c r="L20" s="15" t="str">
        <f>IF(Electives!P26&lt;&gt;"", Electives!P26, "")</f>
        <v/>
      </c>
    </row>
    <row r="21" spans="1:12">
      <c r="A21" s="19" t="str">
        <f>I15</f>
        <v>On Your Mark</v>
      </c>
      <c r="B21" s="99" t="str">
        <f>Electives!P24</f>
        <v xml:space="preserve"> </v>
      </c>
      <c r="D21" s="193"/>
      <c r="E21" s="15">
        <f>Achievements!C26</f>
        <v>2</v>
      </c>
      <c r="F21" s="220" t="str">
        <f>Achievements!D26</f>
        <v>Explain what it means to be good citizen</v>
      </c>
      <c r="G21" s="15" t="str">
        <f>IF(Achievements!P26&lt;&gt;"", Achievements!P26, " ")</f>
        <v xml:space="preserve"> </v>
      </c>
      <c r="I21" s="193"/>
      <c r="J21" s="15">
        <f>Electives!C27</f>
        <v>2</v>
      </c>
      <c r="K21" s="213" t="str">
        <f>Electives!D27</f>
        <v>Perform a Good Turn</v>
      </c>
      <c r="L21" s="15" t="str">
        <f>IF(Electives!P27&lt;&gt;"", Electives!P27, "")</f>
        <v/>
      </c>
    </row>
    <row r="22" spans="1:12">
      <c r="A22" s="19" t="str">
        <f>I19</f>
        <v>Pick My Path</v>
      </c>
      <c r="B22" s="99" t="str">
        <f>Electives!P29</f>
        <v xml:space="preserve"> </v>
      </c>
      <c r="D22" s="194"/>
      <c r="E22" s="15">
        <f>Achievements!C27</f>
        <v>3</v>
      </c>
      <c r="F22" s="222" t="str">
        <f>Achievements!D27</f>
        <v>Explain what it means to be leader</v>
      </c>
      <c r="G22" s="15" t="str">
        <f>IF(Achievements!P27&lt;&gt;"", Achievements!P27, " ")</f>
        <v xml:space="preserve"> </v>
      </c>
      <c r="I22" s="194"/>
      <c r="J22" s="15">
        <f>Electives!C28</f>
        <v>3</v>
      </c>
      <c r="K22" s="213" t="str">
        <f>Electives!D28</f>
        <v>Teach a game to another person</v>
      </c>
      <c r="L22" s="15" t="str">
        <f>IF(Electives!P28&lt;&gt;"", Electives!P28, "")</f>
        <v/>
      </c>
    </row>
    <row r="23" spans="1:12">
      <c r="A23" s="19" t="str">
        <f>I23</f>
        <v>Ready, Set, Grow</v>
      </c>
      <c r="B23" s="99" t="str">
        <f>Electives!P34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Electives!P38</f>
        <v xml:space="preserve"> </v>
      </c>
      <c r="D24" s="192" t="s">
        <v>68</v>
      </c>
      <c r="E24" s="15" t="str">
        <f>Achievements!C30</f>
        <v>1a</v>
      </c>
      <c r="F24" s="98" t="str">
        <f>Achievements!D30</f>
        <v>Gather items for outdoor adventure</v>
      </c>
      <c r="G24" s="15" t="str">
        <f>IF(Achievements!P30&lt;&gt;"", Achievements!P30, " ")</f>
        <v xml:space="preserve"> </v>
      </c>
      <c r="I24" s="192" t="s">
        <v>68</v>
      </c>
      <c r="J24" s="15">
        <f>Electives!C31</f>
        <v>1</v>
      </c>
      <c r="K24" s="223" t="str">
        <f>Electives!D31</f>
        <v>Demonstrate ways and skills to garden</v>
      </c>
      <c r="L24" s="15" t="str">
        <f>IF(Electives!P31&lt;&gt;"", Electives!P31, "")</f>
        <v/>
      </c>
    </row>
    <row r="25" spans="1:12" ht="12.75" customHeight="1">
      <c r="A25" s="2"/>
      <c r="B25" s="14"/>
      <c r="D25" s="193"/>
      <c r="E25" s="15" t="str">
        <f>Achievements!C31</f>
        <v>1b</v>
      </c>
      <c r="F25" s="98" t="str">
        <f>Achievements!D31</f>
        <v>Understand the buddy system</v>
      </c>
      <c r="G25" s="15" t="str">
        <f>IF(Achievements!P31&lt;&gt;"", Achievements!P31, " ")</f>
        <v xml:space="preserve"> </v>
      </c>
      <c r="I25" s="193"/>
      <c r="J25" s="15">
        <f>Electives!C32</f>
        <v>2</v>
      </c>
      <c r="K25" s="213" t="str">
        <f>Electives!D32</f>
        <v>Learn about food sources</v>
      </c>
      <c r="L25" s="15" t="str">
        <f>IF(Electives!P32&lt;&gt;"", Electives!P32, "")</f>
        <v/>
      </c>
    </row>
    <row r="26" spans="1:12" ht="12.75" customHeight="1">
      <c r="A26" s="2"/>
      <c r="B26" s="14"/>
      <c r="D26" s="193"/>
      <c r="E26" s="15">
        <f>Achievements!C32</f>
        <v>2</v>
      </c>
      <c r="F26" s="98" t="str">
        <f>Achievements!D32</f>
        <v>Learn what SAW means</v>
      </c>
      <c r="G26" s="15" t="str">
        <f>IF(Achievements!P32&lt;&gt;"", Achievements!P32, " ")</f>
        <v xml:space="preserve"> </v>
      </c>
      <c r="I26" s="194"/>
      <c r="J26" s="15">
        <f>Electives!C33</f>
        <v>3</v>
      </c>
      <c r="K26" s="213" t="str">
        <f>Electives!D33</f>
        <v>Plant small container garden</v>
      </c>
      <c r="L26" s="15" t="str">
        <f>IF(Electives!P33&lt;&gt;"", Electives!P33, "")</f>
        <v/>
      </c>
    </row>
    <row r="27" spans="1:12" ht="13.15" customHeight="1">
      <c r="A27" s="83" t="s">
        <v>47</v>
      </c>
      <c r="B27" s="102"/>
      <c r="D27" s="194"/>
      <c r="E27" s="15">
        <f>Achievements!C33</f>
        <v>3</v>
      </c>
      <c r="F27" s="221" t="str">
        <f>Achievements!D33</f>
        <v>Demonstrate respect for nature and animals</v>
      </c>
      <c r="G27" s="15" t="str">
        <f>IF(Achievements!P33&lt;&gt;"", Achievements!P33,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IF(Electives!P36&lt;&gt;"", Electives!P36, "")</f>
        <v/>
      </c>
    </row>
    <row r="29" spans="1:12" ht="12.75" customHeight="1">
      <c r="A29" s="84" t="s">
        <v>110</v>
      </c>
      <c r="B29" s="103"/>
      <c r="I29" s="195"/>
      <c r="J29" s="15">
        <f>Electives!C37</f>
        <v>2</v>
      </c>
      <c r="K29" s="213" t="str">
        <f>Electives!D37</f>
        <v>Play as jungle animal with den</v>
      </c>
      <c r="L29" s="15" t="str">
        <f>IF(Electives!P37&lt;&gt;"", Electives!P37,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IF(Achievements!P72&lt;&gt;"", Achievements!P72, " ")</f>
        <v xml:space="preserve"> </v>
      </c>
    </row>
    <row r="69" spans="2:12">
      <c r="B69" s="127"/>
      <c r="D69" s="127"/>
      <c r="E69" s="127"/>
      <c r="G69" s="128" t="str">
        <f>IF(Achievements!P73&lt;&gt;"", Achievements!P73,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DYZoRaUciWdkuXxGSJqnAJ1tOX2du5rIbDStjURSFKJ+viA/aq1YMq5xckAin+DD797x382if1Gb6Bw0VYs7Iw==" saltValue="P6ZfR9ODAFXdaRAJNHOlTA=="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0"/>
  <sheetViews>
    <sheetView showGridLines="0" zoomScaleNormal="100" workbookViewId="0">
      <selection activeCell="C2" sqref="C2"/>
    </sheetView>
  </sheetViews>
  <sheetFormatPr defaultRowHeight="12.75"/>
  <cols>
    <col min="1" max="1" width="3.140625" customWidth="1"/>
    <col min="2" max="2" width="18" customWidth="1"/>
    <col min="3" max="3" width="32.85546875" customWidth="1"/>
    <col min="4" max="4" width="15.140625" customWidth="1"/>
    <col min="5" max="5" width="32.85546875" customWidth="1"/>
    <col min="6" max="6" width="2.85546875" customWidth="1"/>
  </cols>
  <sheetData>
    <row r="1" spans="1:6" ht="28.5" customHeight="1">
      <c r="A1" s="148" t="s">
        <v>80</v>
      </c>
      <c r="B1" s="57" t="str">
        <f ca="1">'Scout 1'!A1</f>
        <v>Scout 1</v>
      </c>
      <c r="F1" s="148" t="s">
        <v>80</v>
      </c>
    </row>
    <row r="2" spans="1:6" ht="12.75" customHeight="1">
      <c r="A2" s="148"/>
      <c r="B2" s="81" t="s">
        <v>45</v>
      </c>
      <c r="C2" s="82"/>
      <c r="F2" s="148"/>
    </row>
    <row r="3" spans="1:6" ht="12.75" customHeight="1">
      <c r="A3" s="148"/>
      <c r="B3" s="81" t="s">
        <v>46</v>
      </c>
      <c r="C3" s="82"/>
      <c r="F3" s="148"/>
    </row>
    <row r="4" spans="1:6">
      <c r="A4" s="148"/>
      <c r="B4" s="53"/>
      <c r="C4" s="79" t="s">
        <v>26</v>
      </c>
      <c r="E4" s="79" t="s">
        <v>27</v>
      </c>
      <c r="F4" s="148"/>
    </row>
    <row r="5" spans="1:6">
      <c r="A5" s="148"/>
      <c r="B5" s="52" t="s">
        <v>28</v>
      </c>
      <c r="C5" s="58"/>
      <c r="D5" s="52" t="s">
        <v>28</v>
      </c>
      <c r="E5" s="59"/>
      <c r="F5" s="148"/>
    </row>
    <row r="6" spans="1:6">
      <c r="A6" s="148"/>
      <c r="B6" s="52" t="s">
        <v>29</v>
      </c>
      <c r="C6" s="58"/>
      <c r="D6" s="52" t="s">
        <v>29</v>
      </c>
      <c r="E6" s="59"/>
      <c r="F6" s="148"/>
    </row>
    <row r="7" spans="1:6">
      <c r="A7" s="148"/>
      <c r="B7" s="52" t="s">
        <v>30</v>
      </c>
      <c r="C7" s="58"/>
      <c r="D7" s="52" t="s">
        <v>30</v>
      </c>
      <c r="E7" s="59"/>
      <c r="F7" s="148"/>
    </row>
    <row r="8" spans="1:6">
      <c r="A8" s="148"/>
      <c r="B8" s="52" t="s">
        <v>31</v>
      </c>
      <c r="C8" s="58"/>
      <c r="D8" s="52" t="s">
        <v>31</v>
      </c>
      <c r="E8" s="59"/>
      <c r="F8" s="148"/>
    </row>
    <row r="9" spans="1:6">
      <c r="A9" s="148"/>
      <c r="B9" s="52" t="s">
        <v>32</v>
      </c>
      <c r="C9" s="58"/>
      <c r="D9" s="52" t="s">
        <v>32</v>
      </c>
      <c r="E9" s="59"/>
      <c r="F9" s="148"/>
    </row>
    <row r="10" spans="1:6">
      <c r="A10" s="148"/>
      <c r="B10" s="52" t="s">
        <v>33</v>
      </c>
      <c r="C10" s="58"/>
      <c r="D10" s="52" t="s">
        <v>33</v>
      </c>
      <c r="E10" s="59"/>
      <c r="F10" s="148"/>
    </row>
    <row r="11" spans="1:6">
      <c r="A11" s="148"/>
      <c r="B11" s="52" t="s">
        <v>34</v>
      </c>
      <c r="C11" s="58"/>
      <c r="D11" s="52" t="s">
        <v>34</v>
      </c>
      <c r="E11" s="59"/>
      <c r="F11" s="148"/>
    </row>
    <row r="12" spans="1:6">
      <c r="A12" s="148"/>
      <c r="B12" s="52" t="s">
        <v>35</v>
      </c>
      <c r="C12" s="58"/>
      <c r="D12" s="52" t="s">
        <v>35</v>
      </c>
      <c r="E12" s="59"/>
      <c r="F12" s="148"/>
    </row>
    <row r="13" spans="1:6">
      <c r="A13" s="148"/>
      <c r="B13" s="60" t="s">
        <v>36</v>
      </c>
      <c r="C13" s="61"/>
      <c r="D13" s="60" t="s">
        <v>36</v>
      </c>
      <c r="E13" s="62"/>
      <c r="F13" s="148"/>
    </row>
    <row r="14" spans="1:6" ht="28.5" customHeight="1">
      <c r="A14" s="148"/>
      <c r="B14" s="57" t="str">
        <f ca="1">'Scout 2'!A1</f>
        <v>Scout 2</v>
      </c>
      <c r="F14" s="148"/>
    </row>
    <row r="15" spans="1:6" ht="12.75" customHeight="1">
      <c r="A15" s="148"/>
      <c r="B15" s="81" t="s">
        <v>45</v>
      </c>
      <c r="C15" s="82"/>
      <c r="F15" s="148"/>
    </row>
    <row r="16" spans="1:6" ht="12.75" customHeight="1">
      <c r="A16" s="148"/>
      <c r="B16" s="81" t="s">
        <v>46</v>
      </c>
      <c r="C16" s="82"/>
      <c r="F16" s="148"/>
    </row>
    <row r="17" spans="1:6">
      <c r="A17" s="148"/>
      <c r="B17" s="53"/>
      <c r="C17" s="79" t="s">
        <v>26</v>
      </c>
      <c r="E17" s="79" t="s">
        <v>27</v>
      </c>
      <c r="F17" s="148"/>
    </row>
    <row r="18" spans="1:6">
      <c r="A18" s="148"/>
      <c r="B18" s="52" t="s">
        <v>28</v>
      </c>
      <c r="C18" s="58"/>
      <c r="D18" s="52" t="s">
        <v>28</v>
      </c>
      <c r="E18" s="59"/>
      <c r="F18" s="148"/>
    </row>
    <row r="19" spans="1:6">
      <c r="A19" s="148"/>
      <c r="B19" s="52" t="s">
        <v>29</v>
      </c>
      <c r="C19" s="58"/>
      <c r="D19" s="52" t="s">
        <v>29</v>
      </c>
      <c r="E19" s="59"/>
      <c r="F19" s="148"/>
    </row>
    <row r="20" spans="1:6">
      <c r="A20" s="148"/>
      <c r="B20" s="52" t="s">
        <v>30</v>
      </c>
      <c r="C20" s="58"/>
      <c r="D20" s="52" t="s">
        <v>30</v>
      </c>
      <c r="E20" s="59"/>
      <c r="F20" s="148"/>
    </row>
    <row r="21" spans="1:6">
      <c r="A21" s="148"/>
      <c r="B21" s="52" t="s">
        <v>31</v>
      </c>
      <c r="C21" s="58"/>
      <c r="D21" s="52" t="s">
        <v>31</v>
      </c>
      <c r="E21" s="59"/>
      <c r="F21" s="148"/>
    </row>
    <row r="22" spans="1:6">
      <c r="A22" s="148"/>
      <c r="B22" s="52" t="s">
        <v>32</v>
      </c>
      <c r="C22" s="58"/>
      <c r="D22" s="52" t="s">
        <v>32</v>
      </c>
      <c r="E22" s="59"/>
      <c r="F22" s="148"/>
    </row>
    <row r="23" spans="1:6">
      <c r="A23" s="148"/>
      <c r="B23" s="52" t="s">
        <v>33</v>
      </c>
      <c r="C23" s="58"/>
      <c r="D23" s="52" t="s">
        <v>33</v>
      </c>
      <c r="E23" s="59"/>
      <c r="F23" s="148"/>
    </row>
    <row r="24" spans="1:6">
      <c r="A24" s="148"/>
      <c r="B24" s="52" t="s">
        <v>34</v>
      </c>
      <c r="C24" s="58"/>
      <c r="D24" s="52" t="s">
        <v>34</v>
      </c>
      <c r="E24" s="59"/>
      <c r="F24" s="148"/>
    </row>
    <row r="25" spans="1:6">
      <c r="A25" s="148"/>
      <c r="B25" s="52" t="s">
        <v>35</v>
      </c>
      <c r="C25" s="58"/>
      <c r="D25" s="52" t="s">
        <v>35</v>
      </c>
      <c r="E25" s="59"/>
      <c r="F25" s="148"/>
    </row>
    <row r="26" spans="1:6">
      <c r="A26" s="148"/>
      <c r="B26" s="60" t="s">
        <v>36</v>
      </c>
      <c r="C26" s="61"/>
      <c r="D26" s="60" t="s">
        <v>36</v>
      </c>
      <c r="E26" s="62"/>
      <c r="F26" s="148"/>
    </row>
    <row r="27" spans="1:6" ht="28.5" customHeight="1">
      <c r="A27" s="148"/>
      <c r="B27" s="57" t="str">
        <f ca="1">'Scout 3'!A1</f>
        <v>Scout 3</v>
      </c>
      <c r="F27" s="148"/>
    </row>
    <row r="28" spans="1:6" ht="12.75" customHeight="1">
      <c r="A28" s="148"/>
      <c r="B28" s="81" t="s">
        <v>45</v>
      </c>
      <c r="C28" s="82"/>
      <c r="F28" s="148"/>
    </row>
    <row r="29" spans="1:6" ht="12.75" customHeight="1">
      <c r="A29" s="148"/>
      <c r="B29" s="81" t="s">
        <v>46</v>
      </c>
      <c r="C29" s="82"/>
      <c r="F29" s="148"/>
    </row>
    <row r="30" spans="1:6">
      <c r="A30" s="148"/>
      <c r="B30" s="53"/>
      <c r="C30" s="79" t="s">
        <v>26</v>
      </c>
      <c r="E30" s="79" t="s">
        <v>27</v>
      </c>
      <c r="F30" s="148"/>
    </row>
    <row r="31" spans="1:6">
      <c r="A31" s="148"/>
      <c r="B31" s="52" t="s">
        <v>28</v>
      </c>
      <c r="C31" s="58"/>
      <c r="D31" s="52" t="s">
        <v>28</v>
      </c>
      <c r="E31" s="59"/>
      <c r="F31" s="148"/>
    </row>
    <row r="32" spans="1:6">
      <c r="A32" s="148"/>
      <c r="B32" s="52" t="s">
        <v>29</v>
      </c>
      <c r="C32" s="58"/>
      <c r="D32" s="52" t="s">
        <v>29</v>
      </c>
      <c r="E32" s="59"/>
      <c r="F32" s="148"/>
    </row>
    <row r="33" spans="1:6">
      <c r="A33" s="148"/>
      <c r="B33" s="52" t="s">
        <v>30</v>
      </c>
      <c r="C33" s="58"/>
      <c r="D33" s="52" t="s">
        <v>30</v>
      </c>
      <c r="E33" s="59"/>
      <c r="F33" s="148"/>
    </row>
    <row r="34" spans="1:6">
      <c r="A34" s="148"/>
      <c r="B34" s="52" t="s">
        <v>31</v>
      </c>
      <c r="C34" s="58"/>
      <c r="D34" s="52" t="s">
        <v>31</v>
      </c>
      <c r="E34" s="59"/>
      <c r="F34" s="148"/>
    </row>
    <row r="35" spans="1:6">
      <c r="A35" s="148"/>
      <c r="B35" s="52" t="s">
        <v>32</v>
      </c>
      <c r="C35" s="58"/>
      <c r="D35" s="52" t="s">
        <v>32</v>
      </c>
      <c r="E35" s="59"/>
      <c r="F35" s="148"/>
    </row>
    <row r="36" spans="1:6">
      <c r="A36" s="148"/>
      <c r="B36" s="52" t="s">
        <v>33</v>
      </c>
      <c r="C36" s="58"/>
      <c r="D36" s="52" t="s">
        <v>33</v>
      </c>
      <c r="E36" s="59"/>
      <c r="F36" s="148"/>
    </row>
    <row r="37" spans="1:6">
      <c r="A37" s="148"/>
      <c r="B37" s="52" t="s">
        <v>34</v>
      </c>
      <c r="C37" s="58"/>
      <c r="D37" s="52" t="s">
        <v>34</v>
      </c>
      <c r="E37" s="59"/>
      <c r="F37" s="148"/>
    </row>
    <row r="38" spans="1:6">
      <c r="A38" s="148"/>
      <c r="B38" s="52" t="s">
        <v>35</v>
      </c>
      <c r="C38" s="58"/>
      <c r="D38" s="52" t="s">
        <v>35</v>
      </c>
      <c r="E38" s="59"/>
      <c r="F38" s="148"/>
    </row>
    <row r="39" spans="1:6">
      <c r="A39" s="148"/>
      <c r="B39" s="60" t="s">
        <v>36</v>
      </c>
      <c r="C39" s="61"/>
      <c r="D39" s="60" t="s">
        <v>36</v>
      </c>
      <c r="E39" s="62"/>
      <c r="F39" s="148"/>
    </row>
    <row r="40" spans="1:6" ht="28.5" customHeight="1">
      <c r="A40" s="148"/>
      <c r="B40" s="57" t="str">
        <f ca="1">'Scout 4'!A1</f>
        <v>Scout 4</v>
      </c>
      <c r="F40" s="148"/>
    </row>
    <row r="41" spans="1:6" ht="12.75" customHeight="1">
      <c r="A41" s="148"/>
      <c r="B41" s="81" t="s">
        <v>45</v>
      </c>
      <c r="C41" s="82"/>
      <c r="F41" s="148"/>
    </row>
    <row r="42" spans="1:6" ht="12.75" customHeight="1">
      <c r="A42" s="148"/>
      <c r="B42" s="81" t="s">
        <v>46</v>
      </c>
      <c r="C42" s="82"/>
      <c r="F42" s="148"/>
    </row>
    <row r="43" spans="1:6">
      <c r="A43" s="148"/>
      <c r="B43" s="34"/>
      <c r="C43" s="79" t="s">
        <v>26</v>
      </c>
      <c r="E43" s="79" t="s">
        <v>27</v>
      </c>
      <c r="F43" s="148"/>
    </row>
    <row r="44" spans="1:6">
      <c r="A44" s="148"/>
      <c r="B44" s="52" t="s">
        <v>28</v>
      </c>
      <c r="C44" s="58"/>
      <c r="D44" s="52" t="s">
        <v>28</v>
      </c>
      <c r="E44" s="59"/>
      <c r="F44" s="148"/>
    </row>
    <row r="45" spans="1:6">
      <c r="A45" s="148"/>
      <c r="B45" s="52" t="s">
        <v>29</v>
      </c>
      <c r="C45" s="58"/>
      <c r="D45" s="52" t="s">
        <v>29</v>
      </c>
      <c r="E45" s="59"/>
      <c r="F45" s="148"/>
    </row>
    <row r="46" spans="1:6">
      <c r="A46" s="148"/>
      <c r="B46" s="52" t="s">
        <v>30</v>
      </c>
      <c r="C46" s="58"/>
      <c r="D46" s="52" t="s">
        <v>30</v>
      </c>
      <c r="E46" s="59"/>
      <c r="F46" s="148"/>
    </row>
    <row r="47" spans="1:6">
      <c r="A47" s="148"/>
      <c r="B47" s="52" t="s">
        <v>31</v>
      </c>
      <c r="C47" s="58"/>
      <c r="D47" s="52" t="s">
        <v>31</v>
      </c>
      <c r="E47" s="59"/>
      <c r="F47" s="148"/>
    </row>
    <row r="48" spans="1:6">
      <c r="A48" s="148"/>
      <c r="B48" s="52" t="s">
        <v>32</v>
      </c>
      <c r="C48" s="58"/>
      <c r="D48" s="52" t="s">
        <v>32</v>
      </c>
      <c r="E48" s="59"/>
      <c r="F48" s="148"/>
    </row>
    <row r="49" spans="1:6">
      <c r="A49" s="148"/>
      <c r="B49" s="52" t="s">
        <v>33</v>
      </c>
      <c r="C49" s="58"/>
      <c r="D49" s="52" t="s">
        <v>33</v>
      </c>
      <c r="E49" s="59"/>
      <c r="F49" s="148"/>
    </row>
    <row r="50" spans="1:6">
      <c r="A50" s="148"/>
      <c r="B50" s="52" t="s">
        <v>34</v>
      </c>
      <c r="C50" s="58"/>
      <c r="D50" s="52" t="s">
        <v>34</v>
      </c>
      <c r="E50" s="59"/>
      <c r="F50" s="148"/>
    </row>
    <row r="51" spans="1:6">
      <c r="A51" s="148"/>
      <c r="B51" s="52" t="s">
        <v>35</v>
      </c>
      <c r="C51" s="58"/>
      <c r="D51" s="52" t="s">
        <v>35</v>
      </c>
      <c r="E51" s="59"/>
      <c r="F51" s="148"/>
    </row>
    <row r="52" spans="1:6">
      <c r="A52" s="148"/>
      <c r="B52" s="60" t="s">
        <v>36</v>
      </c>
      <c r="C52" s="61"/>
      <c r="D52" s="60" t="s">
        <v>36</v>
      </c>
      <c r="E52" s="62"/>
      <c r="F52" s="148"/>
    </row>
    <row r="53" spans="1:6" ht="28.5" customHeight="1">
      <c r="A53" s="148"/>
      <c r="B53" s="57" t="str">
        <f ca="1">'Scout 5'!A1</f>
        <v>Scout 5</v>
      </c>
      <c r="F53" s="148"/>
    </row>
    <row r="54" spans="1:6" ht="12.75" customHeight="1">
      <c r="A54" s="148"/>
      <c r="B54" s="81" t="s">
        <v>45</v>
      </c>
      <c r="C54" s="82"/>
      <c r="F54" s="148"/>
    </row>
    <row r="55" spans="1:6" ht="12.75" customHeight="1">
      <c r="A55" s="148"/>
      <c r="B55" s="81" t="s">
        <v>46</v>
      </c>
      <c r="C55" s="82"/>
      <c r="F55" s="148"/>
    </row>
    <row r="56" spans="1:6">
      <c r="A56" s="148"/>
      <c r="B56" s="53"/>
      <c r="C56" s="79" t="s">
        <v>26</v>
      </c>
      <c r="E56" s="79" t="s">
        <v>27</v>
      </c>
      <c r="F56" s="148"/>
    </row>
    <row r="57" spans="1:6">
      <c r="A57" s="148"/>
      <c r="B57" s="52" t="s">
        <v>28</v>
      </c>
      <c r="C57" s="58"/>
      <c r="D57" s="52" t="s">
        <v>28</v>
      </c>
      <c r="E57" s="59"/>
      <c r="F57" s="148"/>
    </row>
    <row r="58" spans="1:6">
      <c r="A58" s="148"/>
      <c r="B58" s="52" t="s">
        <v>29</v>
      </c>
      <c r="C58" s="58"/>
      <c r="D58" s="52" t="s">
        <v>29</v>
      </c>
      <c r="E58" s="59"/>
      <c r="F58" s="148"/>
    </row>
    <row r="59" spans="1:6">
      <c r="A59" s="148"/>
      <c r="B59" s="52" t="s">
        <v>30</v>
      </c>
      <c r="C59" s="58"/>
      <c r="D59" s="52" t="s">
        <v>30</v>
      </c>
      <c r="E59" s="59"/>
      <c r="F59" s="148"/>
    </row>
    <row r="60" spans="1:6">
      <c r="A60" s="148"/>
      <c r="B60" s="52" t="s">
        <v>31</v>
      </c>
      <c r="C60" s="58"/>
      <c r="D60" s="52" t="s">
        <v>31</v>
      </c>
      <c r="E60" s="59"/>
      <c r="F60" s="148"/>
    </row>
    <row r="61" spans="1:6">
      <c r="A61" s="148"/>
      <c r="B61" s="52" t="s">
        <v>32</v>
      </c>
      <c r="C61" s="58"/>
      <c r="D61" s="52" t="s">
        <v>32</v>
      </c>
      <c r="E61" s="59"/>
      <c r="F61" s="148"/>
    </row>
    <row r="62" spans="1:6">
      <c r="A62" s="148"/>
      <c r="B62" s="52" t="s">
        <v>33</v>
      </c>
      <c r="C62" s="58"/>
      <c r="D62" s="52" t="s">
        <v>33</v>
      </c>
      <c r="E62" s="59"/>
      <c r="F62" s="148"/>
    </row>
    <row r="63" spans="1:6">
      <c r="A63" s="148"/>
      <c r="B63" s="52" t="s">
        <v>34</v>
      </c>
      <c r="C63" s="58"/>
      <c r="D63" s="52" t="s">
        <v>34</v>
      </c>
      <c r="E63" s="59"/>
      <c r="F63" s="148"/>
    </row>
    <row r="64" spans="1:6">
      <c r="A64" s="148"/>
      <c r="B64" s="52" t="s">
        <v>35</v>
      </c>
      <c r="C64" s="58"/>
      <c r="D64" s="52" t="s">
        <v>35</v>
      </c>
      <c r="E64" s="59"/>
      <c r="F64" s="148"/>
    </row>
    <row r="65" spans="1:6">
      <c r="A65" s="148"/>
      <c r="B65" s="60" t="s">
        <v>36</v>
      </c>
      <c r="C65" s="61"/>
      <c r="D65" s="60" t="s">
        <v>36</v>
      </c>
      <c r="E65" s="62"/>
      <c r="F65" s="148"/>
    </row>
    <row r="66" spans="1:6" ht="28.5" customHeight="1">
      <c r="A66" s="148"/>
      <c r="B66" s="57" t="str">
        <f ca="1">'Scout 6'!A1</f>
        <v>Scout 6</v>
      </c>
      <c r="F66" s="148"/>
    </row>
    <row r="67" spans="1:6" ht="12.75" customHeight="1">
      <c r="A67" s="148"/>
      <c r="B67" s="81" t="s">
        <v>45</v>
      </c>
      <c r="C67" s="82"/>
      <c r="F67" s="148"/>
    </row>
    <row r="68" spans="1:6" ht="12.75" customHeight="1">
      <c r="A68" s="148"/>
      <c r="B68" s="81" t="s">
        <v>46</v>
      </c>
      <c r="C68" s="82"/>
      <c r="F68" s="148"/>
    </row>
    <row r="69" spans="1:6">
      <c r="A69" s="148"/>
      <c r="B69" s="53"/>
      <c r="C69" s="79" t="s">
        <v>26</v>
      </c>
      <c r="E69" s="79" t="s">
        <v>27</v>
      </c>
      <c r="F69" s="148"/>
    </row>
    <row r="70" spans="1:6">
      <c r="A70" s="148"/>
      <c r="B70" s="52" t="s">
        <v>28</v>
      </c>
      <c r="C70" s="58"/>
      <c r="D70" s="52" t="s">
        <v>28</v>
      </c>
      <c r="E70" s="59"/>
      <c r="F70" s="148"/>
    </row>
    <row r="71" spans="1:6">
      <c r="A71" s="148"/>
      <c r="B71" s="52" t="s">
        <v>29</v>
      </c>
      <c r="C71" s="58"/>
      <c r="D71" s="52" t="s">
        <v>29</v>
      </c>
      <c r="E71" s="59"/>
      <c r="F71" s="148"/>
    </row>
    <row r="72" spans="1:6">
      <c r="A72" s="148"/>
      <c r="B72" s="52" t="s">
        <v>30</v>
      </c>
      <c r="C72" s="58"/>
      <c r="D72" s="52" t="s">
        <v>30</v>
      </c>
      <c r="E72" s="59"/>
      <c r="F72" s="148"/>
    </row>
    <row r="73" spans="1:6">
      <c r="A73" s="148"/>
      <c r="B73" s="52" t="s">
        <v>31</v>
      </c>
      <c r="C73" s="58"/>
      <c r="D73" s="52" t="s">
        <v>31</v>
      </c>
      <c r="E73" s="59"/>
      <c r="F73" s="148"/>
    </row>
    <row r="74" spans="1:6">
      <c r="A74" s="148"/>
      <c r="B74" s="52" t="s">
        <v>32</v>
      </c>
      <c r="C74" s="58"/>
      <c r="D74" s="52" t="s">
        <v>32</v>
      </c>
      <c r="E74" s="59"/>
      <c r="F74" s="148"/>
    </row>
    <row r="75" spans="1:6">
      <c r="A75" s="148"/>
      <c r="B75" s="52" t="s">
        <v>33</v>
      </c>
      <c r="C75" s="58"/>
      <c r="D75" s="52" t="s">
        <v>33</v>
      </c>
      <c r="E75" s="59"/>
      <c r="F75" s="148"/>
    </row>
    <row r="76" spans="1:6">
      <c r="A76" s="148"/>
      <c r="B76" s="52" t="s">
        <v>34</v>
      </c>
      <c r="C76" s="58"/>
      <c r="D76" s="52" t="s">
        <v>34</v>
      </c>
      <c r="E76" s="59"/>
      <c r="F76" s="148"/>
    </row>
    <row r="77" spans="1:6">
      <c r="A77" s="148"/>
      <c r="B77" s="52" t="s">
        <v>35</v>
      </c>
      <c r="C77" s="58"/>
      <c r="D77" s="52" t="s">
        <v>35</v>
      </c>
      <c r="E77" s="59"/>
      <c r="F77" s="148"/>
    </row>
    <row r="78" spans="1:6">
      <c r="A78" s="148"/>
      <c r="B78" s="60" t="s">
        <v>36</v>
      </c>
      <c r="C78" s="61"/>
      <c r="D78" s="60" t="s">
        <v>36</v>
      </c>
      <c r="E78" s="62"/>
      <c r="F78" s="148"/>
    </row>
    <row r="79" spans="1:6" ht="28.5" customHeight="1">
      <c r="A79" s="148"/>
      <c r="B79" s="57" t="str">
        <f ca="1">'Scout 7'!A1</f>
        <v>Scout 7</v>
      </c>
      <c r="F79" s="148"/>
    </row>
    <row r="80" spans="1:6" ht="12.75" customHeight="1">
      <c r="A80" s="148"/>
      <c r="B80" s="81" t="s">
        <v>45</v>
      </c>
      <c r="C80" s="82"/>
      <c r="F80" s="148"/>
    </row>
    <row r="81" spans="1:6" ht="12.75" customHeight="1">
      <c r="A81" s="148"/>
      <c r="B81" s="81" t="s">
        <v>46</v>
      </c>
      <c r="C81" s="82"/>
      <c r="F81" s="148"/>
    </row>
    <row r="82" spans="1:6">
      <c r="A82" s="148"/>
      <c r="B82" s="53"/>
      <c r="C82" s="79" t="s">
        <v>26</v>
      </c>
      <c r="E82" s="79" t="s">
        <v>27</v>
      </c>
      <c r="F82" s="148"/>
    </row>
    <row r="83" spans="1:6">
      <c r="A83" s="148"/>
      <c r="B83" s="52" t="s">
        <v>28</v>
      </c>
      <c r="C83" s="58"/>
      <c r="D83" s="52" t="s">
        <v>28</v>
      </c>
      <c r="E83" s="59"/>
      <c r="F83" s="148"/>
    </row>
    <row r="84" spans="1:6">
      <c r="A84" s="148"/>
      <c r="B84" s="52" t="s">
        <v>29</v>
      </c>
      <c r="C84" s="58"/>
      <c r="D84" s="52" t="s">
        <v>29</v>
      </c>
      <c r="E84" s="59"/>
      <c r="F84" s="148"/>
    </row>
    <row r="85" spans="1:6">
      <c r="A85" s="148"/>
      <c r="B85" s="52" t="s">
        <v>30</v>
      </c>
      <c r="C85" s="58"/>
      <c r="D85" s="52" t="s">
        <v>30</v>
      </c>
      <c r="E85" s="59"/>
      <c r="F85" s="148"/>
    </row>
    <row r="86" spans="1:6">
      <c r="A86" s="148"/>
      <c r="B86" s="52" t="s">
        <v>31</v>
      </c>
      <c r="C86" s="58"/>
      <c r="D86" s="52" t="s">
        <v>31</v>
      </c>
      <c r="E86" s="59"/>
      <c r="F86" s="148"/>
    </row>
    <row r="87" spans="1:6">
      <c r="A87" s="148"/>
      <c r="B87" s="52" t="s">
        <v>32</v>
      </c>
      <c r="C87" s="58"/>
      <c r="D87" s="52" t="s">
        <v>32</v>
      </c>
      <c r="E87" s="59"/>
      <c r="F87" s="148"/>
    </row>
    <row r="88" spans="1:6">
      <c r="A88" s="148"/>
      <c r="B88" s="52" t="s">
        <v>33</v>
      </c>
      <c r="C88" s="58"/>
      <c r="D88" s="52" t="s">
        <v>33</v>
      </c>
      <c r="E88" s="59"/>
      <c r="F88" s="148"/>
    </row>
    <row r="89" spans="1:6">
      <c r="A89" s="148"/>
      <c r="B89" s="52" t="s">
        <v>34</v>
      </c>
      <c r="C89" s="58"/>
      <c r="D89" s="52" t="s">
        <v>34</v>
      </c>
      <c r="E89" s="59"/>
      <c r="F89" s="148"/>
    </row>
    <row r="90" spans="1:6">
      <c r="A90" s="148"/>
      <c r="B90" s="52" t="s">
        <v>35</v>
      </c>
      <c r="C90" s="58"/>
      <c r="D90" s="52" t="s">
        <v>35</v>
      </c>
      <c r="E90" s="59"/>
      <c r="F90" s="148"/>
    </row>
    <row r="91" spans="1:6">
      <c r="A91" s="148"/>
      <c r="B91" s="60" t="s">
        <v>36</v>
      </c>
      <c r="C91" s="61"/>
      <c r="D91" s="60" t="s">
        <v>36</v>
      </c>
      <c r="E91" s="62"/>
      <c r="F91" s="148"/>
    </row>
    <row r="92" spans="1:6" ht="28.5" customHeight="1">
      <c r="A92" s="148"/>
      <c r="B92" s="57" t="str">
        <f ca="1">'Scout 8'!A1</f>
        <v>Scout 8</v>
      </c>
      <c r="F92" s="148"/>
    </row>
    <row r="93" spans="1:6" ht="12.75" customHeight="1">
      <c r="A93" s="148"/>
      <c r="B93" s="81" t="s">
        <v>45</v>
      </c>
      <c r="C93" s="82"/>
      <c r="F93" s="148"/>
    </row>
    <row r="94" spans="1:6" ht="12.75" customHeight="1">
      <c r="A94" s="148"/>
      <c r="B94" s="81" t="s">
        <v>46</v>
      </c>
      <c r="C94" s="82"/>
      <c r="F94" s="148"/>
    </row>
    <row r="95" spans="1:6">
      <c r="A95" s="148"/>
      <c r="B95" s="53"/>
      <c r="C95" s="79" t="s">
        <v>26</v>
      </c>
      <c r="E95" s="79" t="s">
        <v>27</v>
      </c>
      <c r="F95" s="148"/>
    </row>
    <row r="96" spans="1:6">
      <c r="A96" s="148"/>
      <c r="B96" s="52" t="s">
        <v>28</v>
      </c>
      <c r="C96" s="58"/>
      <c r="D96" s="52" t="s">
        <v>28</v>
      </c>
      <c r="E96" s="59"/>
      <c r="F96" s="148"/>
    </row>
    <row r="97" spans="1:6">
      <c r="A97" s="148"/>
      <c r="B97" s="52" t="s">
        <v>29</v>
      </c>
      <c r="C97" s="58"/>
      <c r="D97" s="52" t="s">
        <v>29</v>
      </c>
      <c r="E97" s="59"/>
      <c r="F97" s="148"/>
    </row>
    <row r="98" spans="1:6">
      <c r="A98" s="148"/>
      <c r="B98" s="52" t="s">
        <v>30</v>
      </c>
      <c r="C98" s="58"/>
      <c r="D98" s="52" t="s">
        <v>30</v>
      </c>
      <c r="E98" s="59"/>
      <c r="F98" s="148"/>
    </row>
    <row r="99" spans="1:6">
      <c r="A99" s="148"/>
      <c r="B99" s="52" t="s">
        <v>31</v>
      </c>
      <c r="C99" s="58"/>
      <c r="D99" s="52" t="s">
        <v>31</v>
      </c>
      <c r="E99" s="59"/>
      <c r="F99" s="148"/>
    </row>
    <row r="100" spans="1:6">
      <c r="A100" s="148"/>
      <c r="B100" s="52" t="s">
        <v>32</v>
      </c>
      <c r="C100" s="58"/>
      <c r="D100" s="52" t="s">
        <v>32</v>
      </c>
      <c r="E100" s="59"/>
      <c r="F100" s="148"/>
    </row>
    <row r="101" spans="1:6">
      <c r="A101" s="148"/>
      <c r="B101" s="52" t="s">
        <v>33</v>
      </c>
      <c r="C101" s="58"/>
      <c r="D101" s="52" t="s">
        <v>33</v>
      </c>
      <c r="E101" s="59"/>
      <c r="F101" s="148"/>
    </row>
    <row r="102" spans="1:6">
      <c r="A102" s="148"/>
      <c r="B102" s="52" t="s">
        <v>34</v>
      </c>
      <c r="C102" s="58"/>
      <c r="D102" s="52" t="s">
        <v>34</v>
      </c>
      <c r="E102" s="59"/>
      <c r="F102" s="148"/>
    </row>
    <row r="103" spans="1:6">
      <c r="A103" s="148"/>
      <c r="B103" s="52" t="s">
        <v>35</v>
      </c>
      <c r="C103" s="58"/>
      <c r="D103" s="52" t="s">
        <v>35</v>
      </c>
      <c r="E103" s="59"/>
      <c r="F103" s="148"/>
    </row>
    <row r="104" spans="1:6">
      <c r="A104" s="148"/>
      <c r="B104" s="60" t="s">
        <v>36</v>
      </c>
      <c r="C104" s="61"/>
      <c r="D104" s="60" t="s">
        <v>36</v>
      </c>
      <c r="E104" s="62"/>
      <c r="F104" s="148"/>
    </row>
    <row r="105" spans="1:6" ht="28.5" customHeight="1">
      <c r="A105" s="148"/>
      <c r="B105" s="57" t="str">
        <f ca="1">'Scout 9'!A1</f>
        <v>Scout 9</v>
      </c>
      <c r="F105" s="148"/>
    </row>
    <row r="106" spans="1:6" ht="12.75" customHeight="1">
      <c r="A106" s="148"/>
      <c r="B106" s="81" t="s">
        <v>45</v>
      </c>
      <c r="C106" s="82"/>
      <c r="F106" s="148"/>
    </row>
    <row r="107" spans="1:6" ht="12.75" customHeight="1">
      <c r="A107" s="148"/>
      <c r="B107" s="81" t="s">
        <v>46</v>
      </c>
      <c r="C107" s="82"/>
      <c r="F107" s="148"/>
    </row>
    <row r="108" spans="1:6">
      <c r="A108" s="148"/>
      <c r="B108" s="53"/>
      <c r="C108" s="79" t="s">
        <v>26</v>
      </c>
      <c r="E108" s="79" t="s">
        <v>27</v>
      </c>
      <c r="F108" s="148"/>
    </row>
    <row r="109" spans="1:6">
      <c r="A109" s="148"/>
      <c r="B109" s="52" t="s">
        <v>28</v>
      </c>
      <c r="C109" s="58"/>
      <c r="D109" s="52" t="s">
        <v>28</v>
      </c>
      <c r="E109" s="59"/>
      <c r="F109" s="148"/>
    </row>
    <row r="110" spans="1:6">
      <c r="A110" s="148"/>
      <c r="B110" s="52" t="s">
        <v>29</v>
      </c>
      <c r="C110" s="58"/>
      <c r="D110" s="52" t="s">
        <v>29</v>
      </c>
      <c r="E110" s="59"/>
      <c r="F110" s="148"/>
    </row>
    <row r="111" spans="1:6">
      <c r="A111" s="148"/>
      <c r="B111" s="52" t="s">
        <v>30</v>
      </c>
      <c r="C111" s="58"/>
      <c r="D111" s="52" t="s">
        <v>30</v>
      </c>
      <c r="E111" s="59"/>
      <c r="F111" s="148"/>
    </row>
    <row r="112" spans="1:6">
      <c r="A112" s="148"/>
      <c r="B112" s="52" t="s">
        <v>31</v>
      </c>
      <c r="C112" s="58"/>
      <c r="D112" s="52" t="s">
        <v>31</v>
      </c>
      <c r="E112" s="59"/>
      <c r="F112" s="148"/>
    </row>
    <row r="113" spans="1:6">
      <c r="A113" s="148"/>
      <c r="B113" s="52" t="s">
        <v>32</v>
      </c>
      <c r="C113" s="58"/>
      <c r="D113" s="52" t="s">
        <v>32</v>
      </c>
      <c r="E113" s="59"/>
      <c r="F113" s="148"/>
    </row>
    <row r="114" spans="1:6">
      <c r="A114" s="148"/>
      <c r="B114" s="52" t="s">
        <v>33</v>
      </c>
      <c r="C114" s="58"/>
      <c r="D114" s="52" t="s">
        <v>33</v>
      </c>
      <c r="E114" s="59"/>
      <c r="F114" s="148"/>
    </row>
    <row r="115" spans="1:6">
      <c r="A115" s="148"/>
      <c r="B115" s="52" t="s">
        <v>34</v>
      </c>
      <c r="C115" s="58"/>
      <c r="D115" s="52" t="s">
        <v>34</v>
      </c>
      <c r="E115" s="59"/>
      <c r="F115" s="148"/>
    </row>
    <row r="116" spans="1:6">
      <c r="A116" s="148"/>
      <c r="B116" s="52" t="s">
        <v>35</v>
      </c>
      <c r="C116" s="58"/>
      <c r="D116" s="52" t="s">
        <v>35</v>
      </c>
      <c r="E116" s="59"/>
      <c r="F116" s="148"/>
    </row>
    <row r="117" spans="1:6">
      <c r="A117" s="148"/>
      <c r="B117" s="60" t="s">
        <v>36</v>
      </c>
      <c r="C117" s="61"/>
      <c r="D117" s="60" t="s">
        <v>36</v>
      </c>
      <c r="E117" s="62"/>
      <c r="F117" s="148"/>
    </row>
    <row r="118" spans="1:6" ht="28.5" customHeight="1">
      <c r="A118" s="148"/>
      <c r="B118" s="57" t="str">
        <f ca="1">'Scout 10'!A1</f>
        <v>Scout 10</v>
      </c>
      <c r="F118" s="148"/>
    </row>
    <row r="119" spans="1:6" ht="12.75" customHeight="1">
      <c r="A119" s="148"/>
      <c r="B119" s="81" t="s">
        <v>45</v>
      </c>
      <c r="C119" s="82"/>
      <c r="F119" s="148"/>
    </row>
    <row r="120" spans="1:6" ht="12.75" customHeight="1">
      <c r="A120" s="148"/>
      <c r="B120" s="81" t="s">
        <v>46</v>
      </c>
      <c r="C120" s="82"/>
      <c r="F120" s="148"/>
    </row>
    <row r="121" spans="1:6">
      <c r="A121" s="148"/>
      <c r="B121" s="53"/>
      <c r="C121" s="79" t="s">
        <v>26</v>
      </c>
      <c r="E121" s="79" t="s">
        <v>27</v>
      </c>
      <c r="F121" s="148"/>
    </row>
    <row r="122" spans="1:6">
      <c r="A122" s="148"/>
      <c r="B122" s="52" t="s">
        <v>28</v>
      </c>
      <c r="C122" s="58"/>
      <c r="D122" s="52" t="s">
        <v>28</v>
      </c>
      <c r="E122" s="59"/>
      <c r="F122" s="148"/>
    </row>
    <row r="123" spans="1:6">
      <c r="A123" s="148"/>
      <c r="B123" s="52" t="s">
        <v>29</v>
      </c>
      <c r="C123" s="58"/>
      <c r="D123" s="52" t="s">
        <v>29</v>
      </c>
      <c r="E123" s="59"/>
      <c r="F123" s="148"/>
    </row>
    <row r="124" spans="1:6">
      <c r="A124" s="148"/>
      <c r="B124" s="52" t="s">
        <v>30</v>
      </c>
      <c r="C124" s="58"/>
      <c r="D124" s="52" t="s">
        <v>30</v>
      </c>
      <c r="E124" s="59"/>
      <c r="F124" s="148"/>
    </row>
    <row r="125" spans="1:6">
      <c r="A125" s="148"/>
      <c r="B125" s="52" t="s">
        <v>31</v>
      </c>
      <c r="C125" s="58"/>
      <c r="D125" s="52" t="s">
        <v>31</v>
      </c>
      <c r="E125" s="59"/>
      <c r="F125" s="148"/>
    </row>
    <row r="126" spans="1:6">
      <c r="A126" s="148"/>
      <c r="B126" s="52" t="s">
        <v>32</v>
      </c>
      <c r="C126" s="58"/>
      <c r="D126" s="52" t="s">
        <v>32</v>
      </c>
      <c r="E126" s="59"/>
      <c r="F126" s="148"/>
    </row>
    <row r="127" spans="1:6">
      <c r="A127" s="148"/>
      <c r="B127" s="52" t="s">
        <v>33</v>
      </c>
      <c r="C127" s="58"/>
      <c r="D127" s="52" t="s">
        <v>33</v>
      </c>
      <c r="E127" s="59"/>
      <c r="F127" s="148"/>
    </row>
    <row r="128" spans="1:6">
      <c r="A128" s="148"/>
      <c r="B128" s="52" t="s">
        <v>34</v>
      </c>
      <c r="C128" s="58"/>
      <c r="D128" s="52" t="s">
        <v>34</v>
      </c>
      <c r="E128" s="59"/>
      <c r="F128" s="148"/>
    </row>
    <row r="129" spans="1:6">
      <c r="A129" s="148"/>
      <c r="B129" s="52" t="s">
        <v>35</v>
      </c>
      <c r="C129" s="58"/>
      <c r="D129" s="52" t="s">
        <v>35</v>
      </c>
      <c r="E129" s="59"/>
      <c r="F129" s="148"/>
    </row>
    <row r="130" spans="1:6">
      <c r="A130" s="148"/>
      <c r="B130" s="60" t="s">
        <v>36</v>
      </c>
      <c r="C130" s="61"/>
      <c r="D130" s="60" t="s">
        <v>36</v>
      </c>
      <c r="E130" s="62"/>
      <c r="F130" s="148"/>
    </row>
    <row r="131" spans="1:6" ht="28.5" customHeight="1">
      <c r="A131" s="148"/>
      <c r="B131" s="57" t="str">
        <f ca="1">'Scout 11'!A1</f>
        <v>Scout 11</v>
      </c>
      <c r="F131" s="148"/>
    </row>
    <row r="132" spans="1:6" ht="12.75" customHeight="1">
      <c r="A132" s="148"/>
      <c r="B132" s="81" t="s">
        <v>45</v>
      </c>
      <c r="C132" s="82"/>
      <c r="F132" s="148"/>
    </row>
    <row r="133" spans="1:6" ht="12.75" customHeight="1">
      <c r="A133" s="148"/>
      <c r="B133" s="81" t="s">
        <v>46</v>
      </c>
      <c r="C133" s="82"/>
      <c r="F133" s="148"/>
    </row>
    <row r="134" spans="1:6">
      <c r="A134" s="148"/>
      <c r="B134" s="53"/>
      <c r="C134" s="79" t="s">
        <v>26</v>
      </c>
      <c r="E134" s="79" t="s">
        <v>27</v>
      </c>
      <c r="F134" s="148"/>
    </row>
    <row r="135" spans="1:6">
      <c r="A135" s="148"/>
      <c r="B135" s="52" t="s">
        <v>28</v>
      </c>
      <c r="C135" s="58"/>
      <c r="D135" s="52" t="s">
        <v>28</v>
      </c>
      <c r="E135" s="59"/>
      <c r="F135" s="148"/>
    </row>
    <row r="136" spans="1:6">
      <c r="A136" s="148"/>
      <c r="B136" s="52" t="s">
        <v>29</v>
      </c>
      <c r="C136" s="58"/>
      <c r="D136" s="52" t="s">
        <v>29</v>
      </c>
      <c r="E136" s="59"/>
      <c r="F136" s="148"/>
    </row>
    <row r="137" spans="1:6">
      <c r="A137" s="148"/>
      <c r="B137" s="52" t="s">
        <v>30</v>
      </c>
      <c r="C137" s="58"/>
      <c r="D137" s="52" t="s">
        <v>30</v>
      </c>
      <c r="E137" s="59"/>
      <c r="F137" s="148"/>
    </row>
    <row r="138" spans="1:6">
      <c r="A138" s="148"/>
      <c r="B138" s="52" t="s">
        <v>31</v>
      </c>
      <c r="C138" s="58"/>
      <c r="D138" s="52" t="s">
        <v>31</v>
      </c>
      <c r="E138" s="59"/>
      <c r="F138" s="148"/>
    </row>
    <row r="139" spans="1:6">
      <c r="A139" s="148"/>
      <c r="B139" s="52" t="s">
        <v>32</v>
      </c>
      <c r="C139" s="58"/>
      <c r="D139" s="52" t="s">
        <v>32</v>
      </c>
      <c r="E139" s="59"/>
      <c r="F139" s="148"/>
    </row>
    <row r="140" spans="1:6">
      <c r="A140" s="148"/>
      <c r="B140" s="52" t="s">
        <v>33</v>
      </c>
      <c r="C140" s="58"/>
      <c r="D140" s="52" t="s">
        <v>33</v>
      </c>
      <c r="E140" s="59"/>
      <c r="F140" s="148"/>
    </row>
    <row r="141" spans="1:6">
      <c r="A141" s="148"/>
      <c r="B141" s="52" t="s">
        <v>34</v>
      </c>
      <c r="C141" s="58"/>
      <c r="D141" s="52" t="s">
        <v>34</v>
      </c>
      <c r="E141" s="59"/>
      <c r="F141" s="148"/>
    </row>
    <row r="142" spans="1:6">
      <c r="A142" s="148"/>
      <c r="B142" s="52" t="s">
        <v>35</v>
      </c>
      <c r="C142" s="58"/>
      <c r="D142" s="52" t="s">
        <v>35</v>
      </c>
      <c r="E142" s="59"/>
      <c r="F142" s="148"/>
    </row>
    <row r="143" spans="1:6">
      <c r="A143" s="148"/>
      <c r="B143" s="60" t="s">
        <v>36</v>
      </c>
      <c r="C143" s="61"/>
      <c r="D143" s="60" t="s">
        <v>36</v>
      </c>
      <c r="E143" s="62"/>
      <c r="F143" s="148"/>
    </row>
    <row r="144" spans="1:6" ht="28.5" customHeight="1">
      <c r="A144" s="148"/>
      <c r="B144" s="57" t="str">
        <f ca="1">'Scout 12'!A1</f>
        <v>Scout 12</v>
      </c>
      <c r="F144" s="148"/>
    </row>
    <row r="145" spans="1:6" ht="12.75" customHeight="1">
      <c r="A145" s="148"/>
      <c r="B145" s="81" t="s">
        <v>45</v>
      </c>
      <c r="C145" s="82"/>
      <c r="F145" s="148"/>
    </row>
    <row r="146" spans="1:6" ht="12.75" customHeight="1">
      <c r="A146" s="148"/>
      <c r="B146" s="81" t="s">
        <v>46</v>
      </c>
      <c r="C146" s="82"/>
      <c r="F146" s="148"/>
    </row>
    <row r="147" spans="1:6">
      <c r="A147" s="148"/>
      <c r="B147" s="53"/>
      <c r="C147" s="79" t="s">
        <v>26</v>
      </c>
      <c r="E147" s="79" t="s">
        <v>27</v>
      </c>
      <c r="F147" s="148"/>
    </row>
    <row r="148" spans="1:6">
      <c r="A148" s="148"/>
      <c r="B148" s="52" t="s">
        <v>28</v>
      </c>
      <c r="C148" s="58"/>
      <c r="D148" s="52" t="s">
        <v>28</v>
      </c>
      <c r="E148" s="59"/>
      <c r="F148" s="148"/>
    </row>
    <row r="149" spans="1:6">
      <c r="A149" s="148"/>
      <c r="B149" s="52" t="s">
        <v>29</v>
      </c>
      <c r="C149" s="58"/>
      <c r="D149" s="52" t="s">
        <v>29</v>
      </c>
      <c r="E149" s="59"/>
      <c r="F149" s="148"/>
    </row>
    <row r="150" spans="1:6">
      <c r="A150" s="148"/>
      <c r="B150" s="52" t="s">
        <v>30</v>
      </c>
      <c r="C150" s="58"/>
      <c r="D150" s="52" t="s">
        <v>30</v>
      </c>
      <c r="E150" s="59"/>
      <c r="F150" s="148"/>
    </row>
    <row r="151" spans="1:6">
      <c r="A151" s="148"/>
      <c r="B151" s="52" t="s">
        <v>31</v>
      </c>
      <c r="C151" s="58"/>
      <c r="D151" s="52" t="s">
        <v>31</v>
      </c>
      <c r="E151" s="59"/>
      <c r="F151" s="148"/>
    </row>
    <row r="152" spans="1:6">
      <c r="A152" s="148"/>
      <c r="B152" s="52" t="s">
        <v>32</v>
      </c>
      <c r="C152" s="58"/>
      <c r="D152" s="52" t="s">
        <v>32</v>
      </c>
      <c r="E152" s="59"/>
      <c r="F152" s="148"/>
    </row>
    <row r="153" spans="1:6">
      <c r="A153" s="148"/>
      <c r="B153" s="52" t="s">
        <v>33</v>
      </c>
      <c r="C153" s="58"/>
      <c r="D153" s="52" t="s">
        <v>33</v>
      </c>
      <c r="E153" s="59"/>
      <c r="F153" s="148"/>
    </row>
    <row r="154" spans="1:6">
      <c r="A154" s="148"/>
      <c r="B154" s="52" t="s">
        <v>34</v>
      </c>
      <c r="C154" s="58"/>
      <c r="D154" s="52" t="s">
        <v>34</v>
      </c>
      <c r="E154" s="59"/>
      <c r="F154" s="148"/>
    </row>
    <row r="155" spans="1:6">
      <c r="A155" s="148"/>
      <c r="B155" s="52" t="s">
        <v>35</v>
      </c>
      <c r="C155" s="58"/>
      <c r="D155" s="52" t="s">
        <v>35</v>
      </c>
      <c r="E155" s="59"/>
      <c r="F155" s="148"/>
    </row>
    <row r="156" spans="1:6">
      <c r="A156" s="148"/>
      <c r="B156" s="60" t="s">
        <v>36</v>
      </c>
      <c r="C156" s="61"/>
      <c r="D156" s="60" t="s">
        <v>36</v>
      </c>
      <c r="E156" s="62"/>
      <c r="F156" s="148"/>
    </row>
    <row r="157" spans="1:6" ht="28.5" customHeight="1">
      <c r="A157" s="148"/>
      <c r="B157" s="57" t="str">
        <f ca="1">'Scout 13'!A1</f>
        <v>Scout 13</v>
      </c>
      <c r="F157" s="148"/>
    </row>
    <row r="158" spans="1:6" ht="12.75" customHeight="1">
      <c r="A158" s="148"/>
      <c r="B158" s="81" t="s">
        <v>45</v>
      </c>
      <c r="C158" s="82"/>
      <c r="F158" s="148"/>
    </row>
    <row r="159" spans="1:6" ht="12.75" customHeight="1">
      <c r="A159" s="148"/>
      <c r="B159" s="81" t="s">
        <v>46</v>
      </c>
      <c r="C159" s="82"/>
      <c r="F159" s="148"/>
    </row>
    <row r="160" spans="1:6">
      <c r="A160" s="148"/>
      <c r="B160" s="53"/>
      <c r="C160" s="79" t="s">
        <v>26</v>
      </c>
      <c r="E160" s="79" t="s">
        <v>27</v>
      </c>
      <c r="F160" s="148"/>
    </row>
    <row r="161" spans="1:6">
      <c r="A161" s="148"/>
      <c r="B161" s="52" t="s">
        <v>28</v>
      </c>
      <c r="C161" s="58"/>
      <c r="D161" s="52" t="s">
        <v>28</v>
      </c>
      <c r="E161" s="59"/>
      <c r="F161" s="148"/>
    </row>
    <row r="162" spans="1:6">
      <c r="A162" s="148"/>
      <c r="B162" s="52" t="s">
        <v>29</v>
      </c>
      <c r="C162" s="58"/>
      <c r="D162" s="52" t="s">
        <v>29</v>
      </c>
      <c r="E162" s="59"/>
      <c r="F162" s="148"/>
    </row>
    <row r="163" spans="1:6">
      <c r="A163" s="148"/>
      <c r="B163" s="52" t="s">
        <v>30</v>
      </c>
      <c r="C163" s="58"/>
      <c r="D163" s="52" t="s">
        <v>30</v>
      </c>
      <c r="E163" s="59"/>
      <c r="F163" s="148"/>
    </row>
    <row r="164" spans="1:6">
      <c r="A164" s="148"/>
      <c r="B164" s="52" t="s">
        <v>31</v>
      </c>
      <c r="C164" s="58"/>
      <c r="D164" s="52" t="s">
        <v>31</v>
      </c>
      <c r="E164" s="59"/>
      <c r="F164" s="148"/>
    </row>
    <row r="165" spans="1:6">
      <c r="A165" s="148"/>
      <c r="B165" s="52" t="s">
        <v>32</v>
      </c>
      <c r="C165" s="58"/>
      <c r="D165" s="52" t="s">
        <v>32</v>
      </c>
      <c r="E165" s="59"/>
      <c r="F165" s="148"/>
    </row>
    <row r="166" spans="1:6">
      <c r="A166" s="148"/>
      <c r="B166" s="52" t="s">
        <v>33</v>
      </c>
      <c r="C166" s="58"/>
      <c r="D166" s="52" t="s">
        <v>33</v>
      </c>
      <c r="E166" s="59"/>
      <c r="F166" s="148"/>
    </row>
    <row r="167" spans="1:6">
      <c r="A167" s="148"/>
      <c r="B167" s="52" t="s">
        <v>34</v>
      </c>
      <c r="C167" s="58"/>
      <c r="D167" s="52" t="s">
        <v>34</v>
      </c>
      <c r="E167" s="59"/>
      <c r="F167" s="148"/>
    </row>
    <row r="168" spans="1:6">
      <c r="A168" s="148"/>
      <c r="B168" s="52" t="s">
        <v>35</v>
      </c>
      <c r="C168" s="58"/>
      <c r="D168" s="52" t="s">
        <v>35</v>
      </c>
      <c r="E168" s="59"/>
      <c r="F168" s="148"/>
    </row>
    <row r="169" spans="1:6">
      <c r="A169" s="148"/>
      <c r="B169" s="60" t="s">
        <v>36</v>
      </c>
      <c r="C169" s="61"/>
      <c r="D169" s="60" t="s">
        <v>36</v>
      </c>
      <c r="E169" s="62"/>
      <c r="F169" s="148"/>
    </row>
    <row r="170" spans="1:6" ht="28.5" customHeight="1">
      <c r="A170" s="148"/>
      <c r="B170" s="57" t="str">
        <f ca="1">'Scout 14'!A1</f>
        <v>Scout 14</v>
      </c>
      <c r="F170" s="148"/>
    </row>
    <row r="171" spans="1:6" ht="12.75" customHeight="1">
      <c r="A171" s="148"/>
      <c r="B171" s="81" t="s">
        <v>45</v>
      </c>
      <c r="C171" s="82"/>
      <c r="F171" s="148"/>
    </row>
    <row r="172" spans="1:6" ht="12.75" customHeight="1">
      <c r="A172" s="148"/>
      <c r="B172" s="81" t="s">
        <v>46</v>
      </c>
      <c r="C172" s="82"/>
      <c r="F172" s="148"/>
    </row>
    <row r="173" spans="1:6">
      <c r="A173" s="148"/>
      <c r="B173" s="53"/>
      <c r="C173" s="79" t="s">
        <v>26</v>
      </c>
      <c r="E173" s="79" t="s">
        <v>27</v>
      </c>
      <c r="F173" s="148"/>
    </row>
    <row r="174" spans="1:6">
      <c r="A174" s="148"/>
      <c r="B174" s="52" t="s">
        <v>28</v>
      </c>
      <c r="C174" s="58"/>
      <c r="D174" s="52" t="s">
        <v>28</v>
      </c>
      <c r="E174" s="59"/>
      <c r="F174" s="148"/>
    </row>
    <row r="175" spans="1:6">
      <c r="A175" s="148"/>
      <c r="B175" s="52" t="s">
        <v>29</v>
      </c>
      <c r="C175" s="58"/>
      <c r="D175" s="52" t="s">
        <v>29</v>
      </c>
      <c r="E175" s="59"/>
      <c r="F175" s="148"/>
    </row>
    <row r="176" spans="1:6">
      <c r="A176" s="148"/>
      <c r="B176" s="52" t="s">
        <v>30</v>
      </c>
      <c r="C176" s="58"/>
      <c r="D176" s="52" t="s">
        <v>30</v>
      </c>
      <c r="E176" s="59"/>
      <c r="F176" s="148"/>
    </row>
    <row r="177" spans="1:6">
      <c r="A177" s="148"/>
      <c r="B177" s="52" t="s">
        <v>31</v>
      </c>
      <c r="C177" s="58"/>
      <c r="D177" s="52" t="s">
        <v>31</v>
      </c>
      <c r="E177" s="59"/>
      <c r="F177" s="148"/>
    </row>
    <row r="178" spans="1:6">
      <c r="A178" s="148"/>
      <c r="B178" s="52" t="s">
        <v>32</v>
      </c>
      <c r="C178" s="58"/>
      <c r="D178" s="52" t="s">
        <v>32</v>
      </c>
      <c r="E178" s="59"/>
      <c r="F178" s="148"/>
    </row>
    <row r="179" spans="1:6">
      <c r="A179" s="148"/>
      <c r="B179" s="52" t="s">
        <v>33</v>
      </c>
      <c r="C179" s="58"/>
      <c r="D179" s="52" t="s">
        <v>33</v>
      </c>
      <c r="E179" s="59"/>
      <c r="F179" s="148"/>
    </row>
    <row r="180" spans="1:6">
      <c r="A180" s="148"/>
      <c r="B180" s="52" t="s">
        <v>34</v>
      </c>
      <c r="C180" s="58"/>
      <c r="D180" s="52" t="s">
        <v>34</v>
      </c>
      <c r="E180" s="59"/>
      <c r="F180" s="148"/>
    </row>
    <row r="181" spans="1:6">
      <c r="A181" s="148"/>
      <c r="B181" s="52" t="s">
        <v>35</v>
      </c>
      <c r="C181" s="58"/>
      <c r="D181" s="52" t="s">
        <v>35</v>
      </c>
      <c r="E181" s="59"/>
      <c r="F181" s="148"/>
    </row>
    <row r="182" spans="1:6">
      <c r="A182" s="148"/>
      <c r="B182" s="60" t="s">
        <v>36</v>
      </c>
      <c r="C182" s="61"/>
      <c r="D182" s="60" t="s">
        <v>36</v>
      </c>
      <c r="E182" s="62"/>
      <c r="F182" s="148"/>
    </row>
    <row r="183" spans="1:6" ht="28.5" customHeight="1">
      <c r="A183" s="148"/>
      <c r="B183" s="57" t="str">
        <f ca="1">'Scout 15'!A1</f>
        <v>Scout 15</v>
      </c>
      <c r="F183" s="148"/>
    </row>
    <row r="184" spans="1:6" ht="12.75" customHeight="1">
      <c r="A184" s="148"/>
      <c r="B184" s="81" t="s">
        <v>45</v>
      </c>
      <c r="C184" s="82"/>
      <c r="F184" s="148"/>
    </row>
    <row r="185" spans="1:6" ht="12.75" customHeight="1">
      <c r="A185" s="148"/>
      <c r="B185" s="81" t="s">
        <v>46</v>
      </c>
      <c r="C185" s="82"/>
      <c r="F185" s="148"/>
    </row>
    <row r="186" spans="1:6">
      <c r="A186" s="148"/>
      <c r="B186" s="53"/>
      <c r="C186" s="79" t="s">
        <v>26</v>
      </c>
      <c r="E186" s="79" t="s">
        <v>27</v>
      </c>
      <c r="F186" s="148"/>
    </row>
    <row r="187" spans="1:6">
      <c r="A187" s="148"/>
      <c r="B187" s="52" t="s">
        <v>28</v>
      </c>
      <c r="C187" s="58"/>
      <c r="D187" s="52" t="s">
        <v>28</v>
      </c>
      <c r="E187" s="59"/>
      <c r="F187" s="148"/>
    </row>
    <row r="188" spans="1:6">
      <c r="A188" s="148"/>
      <c r="B188" s="52" t="s">
        <v>29</v>
      </c>
      <c r="C188" s="58"/>
      <c r="D188" s="52" t="s">
        <v>29</v>
      </c>
      <c r="E188" s="59"/>
      <c r="F188" s="148"/>
    </row>
    <row r="189" spans="1:6">
      <c r="A189" s="148"/>
      <c r="B189" s="52" t="s">
        <v>30</v>
      </c>
      <c r="C189" s="58"/>
      <c r="D189" s="52" t="s">
        <v>30</v>
      </c>
      <c r="E189" s="59"/>
      <c r="F189" s="148"/>
    </row>
    <row r="190" spans="1:6">
      <c r="A190" s="148"/>
      <c r="B190" s="52" t="s">
        <v>31</v>
      </c>
      <c r="C190" s="58"/>
      <c r="D190" s="52" t="s">
        <v>31</v>
      </c>
      <c r="E190" s="59"/>
      <c r="F190" s="148"/>
    </row>
    <row r="191" spans="1:6">
      <c r="A191" s="148"/>
      <c r="B191" s="52" t="s">
        <v>32</v>
      </c>
      <c r="C191" s="58"/>
      <c r="D191" s="52" t="s">
        <v>32</v>
      </c>
      <c r="E191" s="59"/>
      <c r="F191" s="148"/>
    </row>
    <row r="192" spans="1:6">
      <c r="A192" s="148"/>
      <c r="B192" s="52" t="s">
        <v>33</v>
      </c>
      <c r="C192" s="58"/>
      <c r="D192" s="52" t="s">
        <v>33</v>
      </c>
      <c r="E192" s="59"/>
      <c r="F192" s="148"/>
    </row>
    <row r="193" spans="1:6">
      <c r="A193" s="148"/>
      <c r="B193" s="52" t="s">
        <v>34</v>
      </c>
      <c r="C193" s="58"/>
      <c r="D193" s="52" t="s">
        <v>34</v>
      </c>
      <c r="E193" s="59"/>
      <c r="F193" s="148"/>
    </row>
    <row r="194" spans="1:6">
      <c r="A194" s="148"/>
      <c r="B194" s="52" t="s">
        <v>35</v>
      </c>
      <c r="C194" s="58"/>
      <c r="D194" s="52" t="s">
        <v>35</v>
      </c>
      <c r="E194" s="59"/>
      <c r="F194" s="148"/>
    </row>
    <row r="195" spans="1:6">
      <c r="A195" s="148"/>
      <c r="B195" s="60" t="s">
        <v>36</v>
      </c>
      <c r="C195" s="61"/>
      <c r="D195" s="60" t="s">
        <v>36</v>
      </c>
      <c r="E195" s="62"/>
      <c r="F195" s="148"/>
    </row>
    <row r="196" spans="1:6" ht="15.75">
      <c r="A196" s="148"/>
      <c r="B196" s="57" t="str">
        <f ca="1">'Scout 16'!A1</f>
        <v>Scout 16</v>
      </c>
      <c r="C196" s="112"/>
      <c r="D196" s="112"/>
      <c r="E196" s="112"/>
      <c r="F196" s="148"/>
    </row>
    <row r="197" spans="1:6">
      <c r="A197" s="148"/>
      <c r="B197" s="81" t="s">
        <v>45</v>
      </c>
      <c r="C197" s="82"/>
      <c r="D197" s="112"/>
      <c r="E197" s="112"/>
      <c r="F197" s="148"/>
    </row>
    <row r="198" spans="1:6">
      <c r="A198" s="148"/>
      <c r="B198" s="81" t="s">
        <v>46</v>
      </c>
      <c r="C198" s="82"/>
      <c r="D198" s="112"/>
      <c r="E198" s="112"/>
      <c r="F198" s="148"/>
    </row>
    <row r="199" spans="1:6">
      <c r="A199" s="148"/>
      <c r="B199" s="53"/>
      <c r="C199" s="79" t="s">
        <v>26</v>
      </c>
      <c r="D199" s="112"/>
      <c r="E199" s="79" t="s">
        <v>27</v>
      </c>
      <c r="F199" s="148"/>
    </row>
    <row r="200" spans="1:6">
      <c r="A200" s="148"/>
      <c r="B200" s="52" t="s">
        <v>28</v>
      </c>
      <c r="C200" s="58"/>
      <c r="D200" s="52" t="s">
        <v>28</v>
      </c>
      <c r="E200" s="59"/>
      <c r="F200" s="148"/>
    </row>
    <row r="201" spans="1:6">
      <c r="A201" s="148"/>
      <c r="B201" s="52" t="s">
        <v>29</v>
      </c>
      <c r="C201" s="58"/>
      <c r="D201" s="52" t="s">
        <v>29</v>
      </c>
      <c r="E201" s="59"/>
      <c r="F201" s="148"/>
    </row>
    <row r="202" spans="1:6">
      <c r="A202" s="148"/>
      <c r="B202" s="52" t="s">
        <v>30</v>
      </c>
      <c r="C202" s="58"/>
      <c r="D202" s="52" t="s">
        <v>30</v>
      </c>
      <c r="E202" s="59"/>
      <c r="F202" s="148"/>
    </row>
    <row r="203" spans="1:6">
      <c r="A203" s="148"/>
      <c r="B203" s="52" t="s">
        <v>31</v>
      </c>
      <c r="C203" s="58"/>
      <c r="D203" s="52" t="s">
        <v>31</v>
      </c>
      <c r="E203" s="59"/>
      <c r="F203" s="148"/>
    </row>
    <row r="204" spans="1:6">
      <c r="A204" s="148"/>
      <c r="B204" s="52" t="s">
        <v>32</v>
      </c>
      <c r="C204" s="58"/>
      <c r="D204" s="52" t="s">
        <v>32</v>
      </c>
      <c r="E204" s="59"/>
      <c r="F204" s="148"/>
    </row>
    <row r="205" spans="1:6">
      <c r="A205" s="148"/>
      <c r="B205" s="52" t="s">
        <v>33</v>
      </c>
      <c r="C205" s="58"/>
      <c r="D205" s="52" t="s">
        <v>33</v>
      </c>
      <c r="E205" s="59"/>
      <c r="F205" s="148"/>
    </row>
    <row r="206" spans="1:6">
      <c r="A206" s="148"/>
      <c r="B206" s="52" t="s">
        <v>34</v>
      </c>
      <c r="C206" s="58"/>
      <c r="D206" s="52" t="s">
        <v>34</v>
      </c>
      <c r="E206" s="59"/>
      <c r="F206" s="148"/>
    </row>
    <row r="207" spans="1:6">
      <c r="A207" s="148"/>
      <c r="B207" s="52" t="s">
        <v>35</v>
      </c>
      <c r="C207" s="58"/>
      <c r="D207" s="52" t="s">
        <v>35</v>
      </c>
      <c r="E207" s="59"/>
      <c r="F207" s="148"/>
    </row>
    <row r="208" spans="1:6">
      <c r="A208" s="148"/>
      <c r="B208" s="60" t="s">
        <v>36</v>
      </c>
      <c r="C208" s="61"/>
      <c r="D208" s="60" t="s">
        <v>36</v>
      </c>
      <c r="E208" s="62"/>
      <c r="F208" s="148"/>
    </row>
    <row r="209" spans="1:6" ht="15.75">
      <c r="A209" s="148"/>
      <c r="B209" s="57" t="str">
        <f ca="1">'Scout 17'!A1</f>
        <v>Scout 17</v>
      </c>
      <c r="C209" s="112"/>
      <c r="D209" s="112"/>
      <c r="E209" s="112"/>
      <c r="F209" s="148"/>
    </row>
    <row r="210" spans="1:6">
      <c r="A210" s="148"/>
      <c r="B210" s="81" t="s">
        <v>45</v>
      </c>
      <c r="C210" s="82"/>
      <c r="D210" s="112"/>
      <c r="E210" s="112"/>
      <c r="F210" s="148"/>
    </row>
    <row r="211" spans="1:6">
      <c r="A211" s="148"/>
      <c r="B211" s="81" t="s">
        <v>46</v>
      </c>
      <c r="C211" s="82"/>
      <c r="D211" s="112"/>
      <c r="E211" s="112"/>
      <c r="F211" s="148"/>
    </row>
    <row r="212" spans="1:6">
      <c r="A212" s="148"/>
      <c r="B212" s="53"/>
      <c r="C212" s="79" t="s">
        <v>26</v>
      </c>
      <c r="D212" s="112"/>
      <c r="E212" s="79" t="s">
        <v>27</v>
      </c>
      <c r="F212" s="148"/>
    </row>
    <row r="213" spans="1:6">
      <c r="A213" s="148"/>
      <c r="B213" s="52" t="s">
        <v>28</v>
      </c>
      <c r="C213" s="58"/>
      <c r="D213" s="52" t="s">
        <v>28</v>
      </c>
      <c r="E213" s="59"/>
      <c r="F213" s="148"/>
    </row>
    <row r="214" spans="1:6">
      <c r="A214" s="148"/>
      <c r="B214" s="52" t="s">
        <v>29</v>
      </c>
      <c r="C214" s="58"/>
      <c r="D214" s="52" t="s">
        <v>29</v>
      </c>
      <c r="E214" s="59"/>
      <c r="F214" s="148"/>
    </row>
    <row r="215" spans="1:6">
      <c r="A215" s="148"/>
      <c r="B215" s="52" t="s">
        <v>30</v>
      </c>
      <c r="C215" s="58"/>
      <c r="D215" s="52" t="s">
        <v>30</v>
      </c>
      <c r="E215" s="59"/>
      <c r="F215" s="148"/>
    </row>
    <row r="216" spans="1:6">
      <c r="A216" s="148"/>
      <c r="B216" s="52" t="s">
        <v>31</v>
      </c>
      <c r="C216" s="58"/>
      <c r="D216" s="52" t="s">
        <v>31</v>
      </c>
      <c r="E216" s="59"/>
      <c r="F216" s="148"/>
    </row>
    <row r="217" spans="1:6">
      <c r="A217" s="148"/>
      <c r="B217" s="52" t="s">
        <v>32</v>
      </c>
      <c r="C217" s="58"/>
      <c r="D217" s="52" t="s">
        <v>32</v>
      </c>
      <c r="E217" s="59"/>
      <c r="F217" s="148"/>
    </row>
    <row r="218" spans="1:6">
      <c r="A218" s="148"/>
      <c r="B218" s="52" t="s">
        <v>33</v>
      </c>
      <c r="C218" s="58"/>
      <c r="D218" s="52" t="s">
        <v>33</v>
      </c>
      <c r="E218" s="59"/>
      <c r="F218" s="148"/>
    </row>
    <row r="219" spans="1:6">
      <c r="A219" s="148"/>
      <c r="B219" s="52" t="s">
        <v>34</v>
      </c>
      <c r="C219" s="58"/>
      <c r="D219" s="52" t="s">
        <v>34</v>
      </c>
      <c r="E219" s="59"/>
      <c r="F219" s="148"/>
    </row>
    <row r="220" spans="1:6">
      <c r="A220" s="148"/>
      <c r="B220" s="52" t="s">
        <v>35</v>
      </c>
      <c r="C220" s="58"/>
      <c r="D220" s="52" t="s">
        <v>35</v>
      </c>
      <c r="E220" s="59"/>
      <c r="F220" s="148"/>
    </row>
    <row r="221" spans="1:6">
      <c r="A221" s="148"/>
      <c r="B221" s="60" t="s">
        <v>36</v>
      </c>
      <c r="C221" s="61"/>
      <c r="D221" s="60" t="s">
        <v>36</v>
      </c>
      <c r="E221" s="62"/>
      <c r="F221" s="148"/>
    </row>
    <row r="222" spans="1:6" ht="15.75">
      <c r="A222" s="148"/>
      <c r="B222" s="57" t="str">
        <f ca="1">'Scout 18'!A1</f>
        <v>Scout 18</v>
      </c>
      <c r="C222" s="112"/>
      <c r="D222" s="112"/>
      <c r="E222" s="112"/>
      <c r="F222" s="148"/>
    </row>
    <row r="223" spans="1:6">
      <c r="A223" s="148"/>
      <c r="B223" s="81" t="s">
        <v>45</v>
      </c>
      <c r="C223" s="82"/>
      <c r="D223" s="112"/>
      <c r="E223" s="112"/>
      <c r="F223" s="148"/>
    </row>
    <row r="224" spans="1:6">
      <c r="A224" s="148"/>
      <c r="B224" s="81" t="s">
        <v>46</v>
      </c>
      <c r="C224" s="82"/>
      <c r="D224" s="112"/>
      <c r="E224" s="112"/>
      <c r="F224" s="148"/>
    </row>
    <row r="225" spans="1:6">
      <c r="A225" s="148"/>
      <c r="B225" s="53"/>
      <c r="C225" s="79" t="s">
        <v>26</v>
      </c>
      <c r="D225" s="112"/>
      <c r="E225" s="79" t="s">
        <v>27</v>
      </c>
      <c r="F225" s="148"/>
    </row>
    <row r="226" spans="1:6">
      <c r="A226" s="148"/>
      <c r="B226" s="52" t="s">
        <v>28</v>
      </c>
      <c r="C226" s="58"/>
      <c r="D226" s="52" t="s">
        <v>28</v>
      </c>
      <c r="E226" s="59"/>
      <c r="F226" s="148"/>
    </row>
    <row r="227" spans="1:6">
      <c r="A227" s="148"/>
      <c r="B227" s="52" t="s">
        <v>29</v>
      </c>
      <c r="C227" s="58"/>
      <c r="D227" s="52" t="s">
        <v>29</v>
      </c>
      <c r="E227" s="59"/>
      <c r="F227" s="148"/>
    </row>
    <row r="228" spans="1:6">
      <c r="A228" s="148"/>
      <c r="B228" s="52" t="s">
        <v>30</v>
      </c>
      <c r="C228" s="58"/>
      <c r="D228" s="52" t="s">
        <v>30</v>
      </c>
      <c r="E228" s="59"/>
      <c r="F228" s="148"/>
    </row>
    <row r="229" spans="1:6">
      <c r="A229" s="148"/>
      <c r="B229" s="52" t="s">
        <v>31</v>
      </c>
      <c r="C229" s="58"/>
      <c r="D229" s="52" t="s">
        <v>31</v>
      </c>
      <c r="E229" s="59"/>
      <c r="F229" s="148"/>
    </row>
    <row r="230" spans="1:6">
      <c r="A230" s="148"/>
      <c r="B230" s="52" t="s">
        <v>32</v>
      </c>
      <c r="C230" s="58"/>
      <c r="D230" s="52" t="s">
        <v>32</v>
      </c>
      <c r="E230" s="59"/>
      <c r="F230" s="148"/>
    </row>
    <row r="231" spans="1:6">
      <c r="A231" s="148"/>
      <c r="B231" s="52" t="s">
        <v>33</v>
      </c>
      <c r="C231" s="58"/>
      <c r="D231" s="52" t="s">
        <v>33</v>
      </c>
      <c r="E231" s="59"/>
      <c r="F231" s="148"/>
    </row>
    <row r="232" spans="1:6">
      <c r="A232" s="148"/>
      <c r="B232" s="52" t="s">
        <v>34</v>
      </c>
      <c r="C232" s="58"/>
      <c r="D232" s="52" t="s">
        <v>34</v>
      </c>
      <c r="E232" s="59"/>
      <c r="F232" s="148"/>
    </row>
    <row r="233" spans="1:6">
      <c r="A233" s="148"/>
      <c r="B233" s="52" t="s">
        <v>35</v>
      </c>
      <c r="C233" s="58"/>
      <c r="D233" s="52" t="s">
        <v>35</v>
      </c>
      <c r="E233" s="59"/>
      <c r="F233" s="148"/>
    </row>
    <row r="234" spans="1:6">
      <c r="A234" s="148"/>
      <c r="B234" s="60" t="s">
        <v>36</v>
      </c>
      <c r="C234" s="61"/>
      <c r="D234" s="60" t="s">
        <v>36</v>
      </c>
      <c r="E234" s="62"/>
      <c r="F234" s="148"/>
    </row>
    <row r="235" spans="1:6" ht="15.75">
      <c r="A235" s="148"/>
      <c r="B235" s="57" t="str">
        <f ca="1">'Scout 19'!A1</f>
        <v>Scout 19</v>
      </c>
      <c r="C235" s="112"/>
      <c r="D235" s="112"/>
      <c r="E235" s="112"/>
      <c r="F235" s="148"/>
    </row>
    <row r="236" spans="1:6">
      <c r="A236" s="148"/>
      <c r="B236" s="81" t="s">
        <v>45</v>
      </c>
      <c r="C236" s="82"/>
      <c r="D236" s="112"/>
      <c r="E236" s="112"/>
      <c r="F236" s="148"/>
    </row>
    <row r="237" spans="1:6">
      <c r="A237" s="148"/>
      <c r="B237" s="81" t="s">
        <v>46</v>
      </c>
      <c r="C237" s="82"/>
      <c r="D237" s="112"/>
      <c r="E237" s="112"/>
      <c r="F237" s="148"/>
    </row>
    <row r="238" spans="1:6">
      <c r="A238" s="148"/>
      <c r="B238" s="53"/>
      <c r="C238" s="79" t="s">
        <v>26</v>
      </c>
      <c r="D238" s="112"/>
      <c r="E238" s="79" t="s">
        <v>27</v>
      </c>
      <c r="F238" s="148"/>
    </row>
    <row r="239" spans="1:6">
      <c r="A239" s="148"/>
      <c r="B239" s="52" t="s">
        <v>28</v>
      </c>
      <c r="C239" s="58"/>
      <c r="D239" s="52" t="s">
        <v>28</v>
      </c>
      <c r="E239" s="59"/>
      <c r="F239" s="148"/>
    </row>
    <row r="240" spans="1:6">
      <c r="A240" s="148"/>
      <c r="B240" s="52" t="s">
        <v>29</v>
      </c>
      <c r="C240" s="58"/>
      <c r="D240" s="52" t="s">
        <v>29</v>
      </c>
      <c r="E240" s="59"/>
      <c r="F240" s="148"/>
    </row>
    <row r="241" spans="1:6">
      <c r="A241" s="148"/>
      <c r="B241" s="52" t="s">
        <v>30</v>
      </c>
      <c r="C241" s="58"/>
      <c r="D241" s="52" t="s">
        <v>30</v>
      </c>
      <c r="E241" s="59"/>
      <c r="F241" s="148"/>
    </row>
    <row r="242" spans="1:6">
      <c r="A242" s="148"/>
      <c r="B242" s="52" t="s">
        <v>31</v>
      </c>
      <c r="C242" s="58"/>
      <c r="D242" s="52" t="s">
        <v>31</v>
      </c>
      <c r="E242" s="59"/>
      <c r="F242" s="148"/>
    </row>
    <row r="243" spans="1:6">
      <c r="A243" s="148"/>
      <c r="B243" s="52" t="s">
        <v>32</v>
      </c>
      <c r="C243" s="58"/>
      <c r="D243" s="52" t="s">
        <v>32</v>
      </c>
      <c r="E243" s="59"/>
      <c r="F243" s="148"/>
    </row>
    <row r="244" spans="1:6">
      <c r="A244" s="148"/>
      <c r="B244" s="52" t="s">
        <v>33</v>
      </c>
      <c r="C244" s="58"/>
      <c r="D244" s="52" t="s">
        <v>33</v>
      </c>
      <c r="E244" s="59"/>
      <c r="F244" s="148"/>
    </row>
    <row r="245" spans="1:6">
      <c r="A245" s="148"/>
      <c r="B245" s="52" t="s">
        <v>34</v>
      </c>
      <c r="C245" s="58"/>
      <c r="D245" s="52" t="s">
        <v>34</v>
      </c>
      <c r="E245" s="59"/>
      <c r="F245" s="148"/>
    </row>
    <row r="246" spans="1:6">
      <c r="A246" s="148"/>
      <c r="B246" s="52" t="s">
        <v>35</v>
      </c>
      <c r="C246" s="58"/>
      <c r="D246" s="52" t="s">
        <v>35</v>
      </c>
      <c r="E246" s="59"/>
      <c r="F246" s="148"/>
    </row>
    <row r="247" spans="1:6">
      <c r="A247" s="148"/>
      <c r="B247" s="60" t="s">
        <v>36</v>
      </c>
      <c r="C247" s="61"/>
      <c r="D247" s="60" t="s">
        <v>36</v>
      </c>
      <c r="E247" s="62"/>
      <c r="F247" s="148"/>
    </row>
    <row r="248" spans="1:6" ht="15.75">
      <c r="A248" s="148"/>
      <c r="B248" s="57" t="str">
        <f ca="1">'Scout 20'!A1</f>
        <v>Scout 20</v>
      </c>
      <c r="C248" s="112"/>
      <c r="D248" s="112"/>
      <c r="E248" s="112"/>
      <c r="F248" s="148"/>
    </row>
    <row r="249" spans="1:6">
      <c r="A249" s="148"/>
      <c r="B249" s="81" t="s">
        <v>45</v>
      </c>
      <c r="C249" s="82"/>
      <c r="D249" s="112"/>
      <c r="E249" s="112"/>
      <c r="F249" s="148"/>
    </row>
    <row r="250" spans="1:6">
      <c r="A250" s="148"/>
      <c r="B250" s="81" t="s">
        <v>46</v>
      </c>
      <c r="C250" s="82"/>
      <c r="D250" s="112"/>
      <c r="E250" s="112"/>
      <c r="F250" s="148"/>
    </row>
    <row r="251" spans="1:6">
      <c r="A251" s="148"/>
      <c r="B251" s="53"/>
      <c r="C251" s="79" t="s">
        <v>26</v>
      </c>
      <c r="D251" s="112"/>
      <c r="E251" s="79" t="s">
        <v>27</v>
      </c>
      <c r="F251" s="148"/>
    </row>
    <row r="252" spans="1:6">
      <c r="A252" s="148"/>
      <c r="B252" s="52" t="s">
        <v>28</v>
      </c>
      <c r="C252" s="58"/>
      <c r="D252" s="52" t="s">
        <v>28</v>
      </c>
      <c r="E252" s="59"/>
      <c r="F252" s="148"/>
    </row>
    <row r="253" spans="1:6">
      <c r="A253" s="148"/>
      <c r="B253" s="52" t="s">
        <v>29</v>
      </c>
      <c r="C253" s="58"/>
      <c r="D253" s="52" t="s">
        <v>29</v>
      </c>
      <c r="E253" s="59"/>
      <c r="F253" s="148"/>
    </row>
    <row r="254" spans="1:6">
      <c r="A254" s="148"/>
      <c r="B254" s="52" t="s">
        <v>30</v>
      </c>
      <c r="C254" s="58"/>
      <c r="D254" s="52" t="s">
        <v>30</v>
      </c>
      <c r="E254" s="59"/>
      <c r="F254" s="148"/>
    </row>
    <row r="255" spans="1:6">
      <c r="A255" s="148"/>
      <c r="B255" s="52" t="s">
        <v>31</v>
      </c>
      <c r="C255" s="58"/>
      <c r="D255" s="52" t="s">
        <v>31</v>
      </c>
      <c r="E255" s="59"/>
      <c r="F255" s="148"/>
    </row>
    <row r="256" spans="1:6">
      <c r="A256" s="148"/>
      <c r="B256" s="52" t="s">
        <v>32</v>
      </c>
      <c r="C256" s="58"/>
      <c r="D256" s="52" t="s">
        <v>32</v>
      </c>
      <c r="E256" s="59"/>
      <c r="F256" s="148"/>
    </row>
    <row r="257" spans="1:6">
      <c r="A257" s="148"/>
      <c r="B257" s="52" t="s">
        <v>33</v>
      </c>
      <c r="C257" s="58"/>
      <c r="D257" s="52" t="s">
        <v>33</v>
      </c>
      <c r="E257" s="59"/>
      <c r="F257" s="148"/>
    </row>
    <row r="258" spans="1:6">
      <c r="A258" s="148"/>
      <c r="B258" s="52" t="s">
        <v>34</v>
      </c>
      <c r="C258" s="58"/>
      <c r="D258" s="52" t="s">
        <v>34</v>
      </c>
      <c r="E258" s="59"/>
      <c r="F258" s="148"/>
    </row>
    <row r="259" spans="1:6">
      <c r="A259" s="148"/>
      <c r="B259" s="52" t="s">
        <v>35</v>
      </c>
      <c r="C259" s="58"/>
      <c r="D259" s="52" t="s">
        <v>35</v>
      </c>
      <c r="E259" s="59"/>
      <c r="F259" s="148"/>
    </row>
    <row r="260" spans="1:6">
      <c r="A260" s="148"/>
      <c r="B260" s="60" t="s">
        <v>36</v>
      </c>
      <c r="C260" s="61"/>
      <c r="D260" s="60" t="s">
        <v>36</v>
      </c>
      <c r="E260" s="62"/>
      <c r="F260" s="148"/>
    </row>
  </sheetData>
  <sheetProtection algorithmName="SHA-512" hashValue="2nRv5GLoeA6yR9I0VIAFmT/pcjYCGIkfAGclAe86qKCI2S2JzqIHgzs97Ir+VlvTRnFde9tRR1oxdGWXajHRsA==" saltValue="dPRzZ3+ao6tRKDcfTffBXA==" spinCount="100000" sheet="1" objects="1" scenarios="1" selectLockedCells="1"/>
  <mergeCells count="2">
    <mergeCell ref="A1:A260"/>
    <mergeCell ref="F1:F260"/>
  </mergeCells>
  <phoneticPr fontId="2" type="noConversion"/>
  <printOptions horizontalCentered="1"/>
  <pageMargins left="0.5" right="0.5" top="1.1599999999999999" bottom="1" header="0.5" footer="0.5"/>
  <pageSetup scale="89" orientation="portrait" horizontalDpi="4294967293" r:id="rId1"/>
  <headerFooter alignWithMargins="0">
    <oddHeader>&amp;C&amp;"Arial,Bold"&amp;14LionTrax&amp;"Arial,Regular"&amp;10
&amp;"Arial,Bold"&amp;12Parent Contact Info - &amp;D</oddHeader>
  </headerFooter>
  <rowBreaks count="3" manualBreakCount="3">
    <brk id="52" max="16383" man="1"/>
    <brk id="104" max="16383" man="1"/>
    <brk id="15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12</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IF(Achievements!Q6&lt;&gt;"", Achievements!Q6, " ")</f>
        <v xml:space="preserve"> </v>
      </c>
      <c r="I4" s="192" t="s">
        <v>68</v>
      </c>
      <c r="J4" s="15">
        <f>Electives!C6</f>
        <v>1</v>
      </c>
      <c r="K4" s="213" t="str">
        <f>Electives!D6</f>
        <v>Discuss things built/knocked down</v>
      </c>
      <c r="L4" s="15" t="str">
        <f>IF(Electives!Q6&lt;&gt;"", Electives!Q6, "")</f>
        <v/>
      </c>
    </row>
    <row r="5" spans="1:12">
      <c r="A5" s="17" t="s">
        <v>69</v>
      </c>
      <c r="B5" s="215" t="str">
        <f>IF(COUNTIF(B10:B14,"C")&gt;0, COUNTIF(B10:B14,"C"), " ")</f>
        <v xml:space="preserve"> </v>
      </c>
      <c r="D5" s="197"/>
      <c r="E5" s="15">
        <f>Achievements!C7</f>
        <v>2</v>
      </c>
      <c r="F5" s="98" t="str">
        <f>Achievements!D7</f>
        <v>Repeat Cub Scout motto.  Explain</v>
      </c>
      <c r="G5" s="15" t="str">
        <f>IF(Achievements!Q7&lt;&gt;"", Achievements!Q7, " ")</f>
        <v xml:space="preserve"> </v>
      </c>
      <c r="I5" s="193"/>
      <c r="J5" s="15">
        <f>Electives!C7</f>
        <v>2</v>
      </c>
      <c r="K5" s="213" t="str">
        <f>Electives!D7</f>
        <v>Discuss emotional building/knocking</v>
      </c>
      <c r="L5" s="15" t="str">
        <f>IF(Electives!Q7&lt;&gt;"", Electives!Q7, "")</f>
        <v/>
      </c>
    </row>
    <row r="6" spans="1:12">
      <c r="A6" s="219" t="s">
        <v>143</v>
      </c>
      <c r="B6" s="215" t="str">
        <f>IF(COUNTIF(B18:B24,"C")&gt;0, COUNTIF(B18:B24,"C"), " ")</f>
        <v xml:space="preserve"> </v>
      </c>
      <c r="D6" s="197"/>
      <c r="E6" s="15">
        <f>Achievements!C8</f>
        <v>3</v>
      </c>
      <c r="F6" s="98" t="str">
        <f>Achievements!D8</f>
        <v>Show Cub Scout Salute.  Explain</v>
      </c>
      <c r="G6" s="15" t="str">
        <f>IF(Achievements!Q8&lt;&gt;"", Achievements!Q8, " ")</f>
        <v xml:space="preserve"> </v>
      </c>
      <c r="I6" s="194"/>
      <c r="J6" s="15">
        <f>Electives!C8</f>
        <v>3</v>
      </c>
      <c r="K6" s="213" t="str">
        <f>Electives!D8</f>
        <v>Build structures</v>
      </c>
      <c r="L6" s="15" t="str">
        <f>IF(Electives!Q8&lt;&gt;"", Electives!Q8, "")</f>
        <v/>
      </c>
    </row>
    <row r="7" spans="1:12">
      <c r="D7" s="197"/>
      <c r="E7" s="15">
        <f>Achievements!C9</f>
        <v>4</v>
      </c>
      <c r="F7" s="98" t="str">
        <f>Achievements!D9</f>
        <v>Play a game with your den</v>
      </c>
      <c r="G7" s="15" t="str">
        <f>IF(Achievements!Q9&lt;&gt;"", Achievements!Q9,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IF(Achievements!Q10&lt;&gt;"", Achievements!Q10, " ")</f>
        <v xml:space="preserve"> </v>
      </c>
      <c r="I8" s="192" t="s">
        <v>68</v>
      </c>
      <c r="J8" s="15">
        <f>Electives!C11</f>
        <v>1</v>
      </c>
      <c r="K8" s="213" t="str">
        <f>Electives!D11</f>
        <v>Explore motion</v>
      </c>
      <c r="L8" s="15" t="str">
        <f>IF(Electives!Q11&lt;&gt;"", Electives!Q11, "")</f>
        <v/>
      </c>
    </row>
    <row r="9" spans="1:12" ht="12.75" customHeight="1">
      <c r="A9" s="1" t="s">
        <v>13</v>
      </c>
      <c r="D9" s="137" t="str">
        <f>Achievements!C12</f>
        <v>Animal Kingdom</v>
      </c>
      <c r="E9" s="137"/>
      <c r="F9" s="137"/>
      <c r="G9" s="137"/>
      <c r="I9" s="193"/>
      <c r="J9" s="15">
        <f>Electives!C12</f>
        <v>2</v>
      </c>
      <c r="K9" s="213" t="str">
        <f>Electives!D12</f>
        <v>Explore force</v>
      </c>
      <c r="L9" s="15" t="str">
        <f>IF(Electives!Q12&lt;&gt;"", Electives!Q12, "")</f>
        <v/>
      </c>
    </row>
    <row r="10" spans="1:12" ht="12" customHeight="1">
      <c r="A10" s="18" t="str">
        <f>D3</f>
        <v>Lion's Honor</v>
      </c>
      <c r="B10" s="99" t="str">
        <f>Achievements!Q11</f>
        <v xml:space="preserve"> </v>
      </c>
      <c r="D10" s="195" t="str">
        <f>IF(Achievements!$F12&lt;&gt;"", Achievements!$F12, " ")</f>
        <v>(do all)</v>
      </c>
      <c r="E10" s="15">
        <f>Achievements!C13</f>
        <v>1</v>
      </c>
      <c r="F10" s="98" t="str">
        <f>Achievements!D13</f>
        <v>Learn role of community servant</v>
      </c>
      <c r="G10" s="15" t="str">
        <f>IF(Achievements!Q13&lt;&gt;"", Achievements!Q13, " ")</f>
        <v xml:space="preserve"> </v>
      </c>
      <c r="I10" s="194"/>
      <c r="J10" s="15">
        <f>Electives!C13</f>
        <v>3</v>
      </c>
      <c r="K10" s="213" t="str">
        <f>Electives!D13</f>
        <v>Create useful object</v>
      </c>
      <c r="L10" s="15" t="str">
        <f>IF(Electives!Q13&lt;&gt;"", Electives!Q13, "")</f>
        <v/>
      </c>
    </row>
    <row r="11" spans="1:12">
      <c r="A11" s="19" t="str">
        <f>D14</f>
        <v>Fun on the Run!</v>
      </c>
      <c r="B11" s="99" t="str">
        <f>Achievements!Q23</f>
        <v xml:space="preserve"> </v>
      </c>
      <c r="D11" s="195"/>
      <c r="E11" s="15">
        <f>Achievements!C14</f>
        <v>2</v>
      </c>
      <c r="F11" s="220" t="str">
        <f>Achievements!D14</f>
        <v>Demonstrate what to do in emergency</v>
      </c>
      <c r="G11" s="15" t="str">
        <f>IF(Achievements!Q14&lt;&gt;"", Achievements!Q14, " ")</f>
        <v xml:space="preserve"> </v>
      </c>
      <c r="I11" s="218" t="str">
        <f>Electives!D15</f>
        <v>I'll Do It Myself</v>
      </c>
      <c r="J11" s="218"/>
      <c r="K11" s="218"/>
      <c r="L11" s="218"/>
    </row>
    <row r="12" spans="1:12" ht="12.75" customHeight="1">
      <c r="A12" s="19" t="str">
        <f>D9</f>
        <v>Animal Kingdom</v>
      </c>
      <c r="B12" s="99" t="str">
        <f>Achievements!Q17</f>
        <v xml:space="preserve"> </v>
      </c>
      <c r="D12" s="195"/>
      <c r="E12" s="15">
        <f>Achievements!C15</f>
        <v>3</v>
      </c>
      <c r="F12" s="222" t="str">
        <f>Achievements!D15</f>
        <v>Choose two energy savings projects</v>
      </c>
      <c r="G12" s="15" t="str">
        <f>IF(Achievements!Q15&lt;&gt;"", Achievements!Q15, " ")</f>
        <v xml:space="preserve"> </v>
      </c>
      <c r="I12" s="192" t="s">
        <v>68</v>
      </c>
      <c r="J12" s="15">
        <f>Electives!C16</f>
        <v>1</v>
      </c>
      <c r="K12" s="213" t="str">
        <f>Electives!D16</f>
        <v>Make a "Lion Bag" for personal gear</v>
      </c>
      <c r="L12" s="15" t="str">
        <f>IF(Electives!Q16&lt;&gt;"", Electives!Q16, "")</f>
        <v/>
      </c>
    </row>
    <row r="13" spans="1:12" ht="13.15" customHeight="1">
      <c r="A13" s="19" t="str">
        <f>D23</f>
        <v>Mountain Lion</v>
      </c>
      <c r="B13" s="99" t="str">
        <f>Achievements!Q34</f>
        <v xml:space="preserve"> </v>
      </c>
      <c r="D13" s="195"/>
      <c r="E13" s="15">
        <f>Achievements!C16</f>
        <v>4</v>
      </c>
      <c r="F13" s="222" t="str">
        <f>Achievements!D16</f>
        <v>Participate in Lion den service project</v>
      </c>
      <c r="G13" s="15" t="str">
        <f>IF(Achievements!Q16&lt;&gt;"", Achievements!Q16, " ")</f>
        <v xml:space="preserve"> </v>
      </c>
      <c r="I13" s="193"/>
      <c r="J13" s="15">
        <f>Electives!C17</f>
        <v>2</v>
      </c>
      <c r="K13" s="213" t="str">
        <f>Electives!D17</f>
        <v>Make personal care checklist</v>
      </c>
      <c r="L13" s="15" t="str">
        <f>IF(Electives!Q17&lt;&gt;"", Electives!Q17, "")</f>
        <v/>
      </c>
    </row>
    <row r="14" spans="1:12">
      <c r="A14" s="117" t="str">
        <f>D19</f>
        <v>King of the Jungle</v>
      </c>
      <c r="B14" s="99" t="str">
        <f>Achievements!Q28</f>
        <v xml:space="preserve"> </v>
      </c>
      <c r="D14" s="137" t="str">
        <f>Achievements!C18</f>
        <v>Fun on the Run!</v>
      </c>
      <c r="E14" s="137"/>
      <c r="F14" s="137"/>
      <c r="I14" s="194"/>
      <c r="J14" s="15">
        <f>Electives!C18</f>
        <v>3</v>
      </c>
      <c r="K14" s="213" t="str">
        <f>Electives!D18</f>
        <v>Practice tying shoelaces</v>
      </c>
      <c r="L14" s="15" t="str">
        <f>IF(Electives!Q18&lt;&gt;"", Electives!Q18, "")</f>
        <v/>
      </c>
    </row>
    <row r="15" spans="1:12">
      <c r="A15" s="38"/>
      <c r="B15" s="39"/>
      <c r="D15" s="192" t="s">
        <v>68</v>
      </c>
      <c r="E15" s="15">
        <f>Achievements!C19</f>
        <v>1</v>
      </c>
      <c r="F15" s="222" t="str">
        <f>Achievements!D19</f>
        <v>Demonstrate 3 exercises to do daily</v>
      </c>
      <c r="G15" s="15" t="str">
        <f>IF(Achievements!Q19&lt;&gt;"", Achievements!Q19,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IF(Achievements!Q20&lt;&gt;"", Achievements!Q20, " ")</f>
        <v xml:space="preserve"> </v>
      </c>
      <c r="I16" s="192" t="s">
        <v>68</v>
      </c>
      <c r="J16" s="15">
        <f>Electives!C21</f>
        <v>1</v>
      </c>
      <c r="K16" s="213" t="str">
        <f>Electives!D21</f>
        <v>Play a game with den</v>
      </c>
      <c r="L16" s="15" t="str">
        <f>IF(Electives!Q21&lt;&gt;"", Electives!Q21, "")</f>
        <v/>
      </c>
    </row>
    <row r="17" spans="1:12">
      <c r="A17" s="1" t="s">
        <v>13</v>
      </c>
      <c r="D17" s="193"/>
      <c r="E17" s="15">
        <f>Achievements!C21</f>
        <v>3</v>
      </c>
      <c r="F17" s="222" t="str">
        <f>Achievements!D21</f>
        <v>Understand importance of rest</v>
      </c>
      <c r="G17" s="15" t="str">
        <f>IF(Achievements!Q21&lt;&gt;"", Achievements!Q21, " ")</f>
        <v xml:space="preserve"> </v>
      </c>
      <c r="I17" s="193"/>
      <c r="J17" s="15">
        <f>Electives!C22</f>
        <v>2</v>
      </c>
      <c r="K17" s="213" t="str">
        <f>Electives!D22</f>
        <v>Do an obstacle course relay</v>
      </c>
      <c r="L17" s="15" t="str">
        <f>IF(Electives!Q22&lt;&gt;"", Electives!Q22, "")</f>
        <v/>
      </c>
    </row>
    <row r="18" spans="1:12" ht="13.15" customHeight="1">
      <c r="A18" s="18" t="str">
        <f>I3</f>
        <v>Build it Up, Knock it Down</v>
      </c>
      <c r="B18" s="99" t="str">
        <f>Electives!Q9</f>
        <v xml:space="preserve"> </v>
      </c>
      <c r="D18" s="194"/>
      <c r="E18" s="15">
        <f>Achievements!C22</f>
        <v>4</v>
      </c>
      <c r="F18" s="220" t="str">
        <f>Achievements!D22</f>
        <v>Participate as a den in Jungle Field Day</v>
      </c>
      <c r="G18" s="15" t="str">
        <f>IF(Achievements!Q22&lt;&gt;"", Achievements!Q22, " ")</f>
        <v xml:space="preserve"> </v>
      </c>
      <c r="I18" s="194"/>
      <c r="J18" s="15">
        <f>Electives!C23</f>
        <v>3</v>
      </c>
      <c r="K18" s="213" t="str">
        <f>Electives!D23</f>
        <v>Run a box derby race</v>
      </c>
      <c r="L18" s="15" t="str">
        <f>IF(Electives!Q23&lt;&gt;"", Electives!Q23, "")</f>
        <v/>
      </c>
    </row>
    <row r="19" spans="1:12">
      <c r="A19" s="19" t="str">
        <f>I7</f>
        <v>Gizmos and Gadgets</v>
      </c>
      <c r="B19" s="99" t="str">
        <f>Electives!Q14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Electives!Q19</f>
        <v xml:space="preserve"> </v>
      </c>
      <c r="D20" s="192" t="s">
        <v>68</v>
      </c>
      <c r="E20" s="15">
        <f>Achievements!C25</f>
        <v>1</v>
      </c>
      <c r="F20" s="98" t="str">
        <f>Achievements!D25</f>
        <v>Participate in flag ceremony</v>
      </c>
      <c r="G20" s="15" t="str">
        <f>IF(Achievements!Q25&lt;&gt;"", Achievements!Q25, " ")</f>
        <v xml:space="preserve"> </v>
      </c>
      <c r="I20" s="192" t="s">
        <v>68</v>
      </c>
      <c r="J20" s="15">
        <f>Electives!C26</f>
        <v>1</v>
      </c>
      <c r="K20" s="213" t="str">
        <f>Electives!D26</f>
        <v>Explain choices have consequences</v>
      </c>
      <c r="L20" s="15" t="str">
        <f>IF(Electives!Q26&lt;&gt;"", Electives!Q26, "")</f>
        <v/>
      </c>
    </row>
    <row r="21" spans="1:12">
      <c r="A21" s="19" t="str">
        <f>I15</f>
        <v>On Your Mark</v>
      </c>
      <c r="B21" s="99" t="str">
        <f>Electives!Q24</f>
        <v xml:space="preserve"> </v>
      </c>
      <c r="D21" s="193"/>
      <c r="E21" s="15">
        <f>Achievements!C26</f>
        <v>2</v>
      </c>
      <c r="F21" s="220" t="str">
        <f>Achievements!D26</f>
        <v>Explain what it means to be good citizen</v>
      </c>
      <c r="G21" s="15" t="str">
        <f>IF(Achievements!Q26&lt;&gt;"", Achievements!Q26, " ")</f>
        <v xml:space="preserve"> </v>
      </c>
      <c r="I21" s="193"/>
      <c r="J21" s="15">
        <f>Electives!C27</f>
        <v>2</v>
      </c>
      <c r="K21" s="213" t="str">
        <f>Electives!D27</f>
        <v>Perform a Good Turn</v>
      </c>
      <c r="L21" s="15" t="str">
        <f>IF(Electives!Q27&lt;&gt;"", Electives!Q27, "")</f>
        <v/>
      </c>
    </row>
    <row r="22" spans="1:12">
      <c r="A22" s="19" t="str">
        <f>I19</f>
        <v>Pick My Path</v>
      </c>
      <c r="B22" s="99" t="str">
        <f>Electives!Q29</f>
        <v xml:space="preserve"> </v>
      </c>
      <c r="D22" s="194"/>
      <c r="E22" s="15">
        <f>Achievements!C27</f>
        <v>3</v>
      </c>
      <c r="F22" s="222" t="str">
        <f>Achievements!D27</f>
        <v>Explain what it means to be leader</v>
      </c>
      <c r="G22" s="15" t="str">
        <f>IF(Achievements!Q27&lt;&gt;"", Achievements!Q27, " ")</f>
        <v xml:space="preserve"> </v>
      </c>
      <c r="I22" s="194"/>
      <c r="J22" s="15">
        <f>Electives!C28</f>
        <v>3</v>
      </c>
      <c r="K22" s="213" t="str">
        <f>Electives!D28</f>
        <v>Teach a game to another person</v>
      </c>
      <c r="L22" s="15" t="str">
        <f>IF(Electives!Q28&lt;&gt;"", Electives!Q28, "")</f>
        <v/>
      </c>
    </row>
    <row r="23" spans="1:12">
      <c r="A23" s="19" t="str">
        <f>I23</f>
        <v>Ready, Set, Grow</v>
      </c>
      <c r="B23" s="99" t="str">
        <f>Electives!Q34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Electives!Q38</f>
        <v xml:space="preserve"> </v>
      </c>
      <c r="D24" s="192" t="s">
        <v>68</v>
      </c>
      <c r="E24" s="15" t="str">
        <f>Achievements!C30</f>
        <v>1a</v>
      </c>
      <c r="F24" s="98" t="str">
        <f>Achievements!D30</f>
        <v>Gather items for outdoor adventure</v>
      </c>
      <c r="G24" s="15" t="str">
        <f>IF(Achievements!Q30&lt;&gt;"", Achievements!Q30, " ")</f>
        <v xml:space="preserve"> </v>
      </c>
      <c r="I24" s="192" t="s">
        <v>68</v>
      </c>
      <c r="J24" s="15">
        <f>Electives!C31</f>
        <v>1</v>
      </c>
      <c r="K24" s="223" t="str">
        <f>Electives!D31</f>
        <v>Demonstrate ways and skills to garden</v>
      </c>
      <c r="L24" s="15" t="str">
        <f>IF(Electives!Q31&lt;&gt;"", Electives!Q31, "")</f>
        <v/>
      </c>
    </row>
    <row r="25" spans="1:12" ht="12.75" customHeight="1">
      <c r="A25" s="2"/>
      <c r="B25" s="14"/>
      <c r="D25" s="193"/>
      <c r="E25" s="15" t="str">
        <f>Achievements!C31</f>
        <v>1b</v>
      </c>
      <c r="F25" s="98" t="str">
        <f>Achievements!D31</f>
        <v>Understand the buddy system</v>
      </c>
      <c r="G25" s="15" t="str">
        <f>IF(Achievements!Q31&lt;&gt;"", Achievements!Q31, " ")</f>
        <v xml:space="preserve"> </v>
      </c>
      <c r="I25" s="193"/>
      <c r="J25" s="15">
        <f>Electives!C32</f>
        <v>2</v>
      </c>
      <c r="K25" s="213" t="str">
        <f>Electives!D32</f>
        <v>Learn about food sources</v>
      </c>
      <c r="L25" s="15" t="str">
        <f>IF(Electives!Q32&lt;&gt;"", Electives!Q32, "")</f>
        <v/>
      </c>
    </row>
    <row r="26" spans="1:12" ht="12.75" customHeight="1">
      <c r="A26" s="2"/>
      <c r="B26" s="14"/>
      <c r="D26" s="193"/>
      <c r="E26" s="15">
        <f>Achievements!C32</f>
        <v>2</v>
      </c>
      <c r="F26" s="98" t="str">
        <f>Achievements!D32</f>
        <v>Learn what SAW means</v>
      </c>
      <c r="G26" s="15" t="str">
        <f>IF(Achievements!Q32&lt;&gt;"", Achievements!Q32, " ")</f>
        <v xml:space="preserve"> </v>
      </c>
      <c r="I26" s="194"/>
      <c r="J26" s="15">
        <f>Electives!C33</f>
        <v>3</v>
      </c>
      <c r="K26" s="213" t="str">
        <f>Electives!D33</f>
        <v>Plant small container garden</v>
      </c>
      <c r="L26" s="15" t="str">
        <f>IF(Electives!Q33&lt;&gt;"", Electives!Q33, "")</f>
        <v/>
      </c>
    </row>
    <row r="27" spans="1:12" ht="13.15" customHeight="1">
      <c r="A27" s="83" t="s">
        <v>47</v>
      </c>
      <c r="B27" s="102"/>
      <c r="D27" s="194"/>
      <c r="E27" s="15">
        <f>Achievements!C33</f>
        <v>3</v>
      </c>
      <c r="F27" s="221" t="str">
        <f>Achievements!D33</f>
        <v>Demonstrate respect for nature and animals</v>
      </c>
      <c r="G27" s="15" t="str">
        <f>IF(Achievements!Q33&lt;&gt;"", Achievements!Q33,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IF(Electives!Q36&lt;&gt;"", Electives!Q36, "")</f>
        <v/>
      </c>
    </row>
    <row r="29" spans="1:12" ht="12.75" customHeight="1">
      <c r="A29" s="84" t="s">
        <v>110</v>
      </c>
      <c r="B29" s="103"/>
      <c r="I29" s="195"/>
      <c r="J29" s="15">
        <f>Electives!C37</f>
        <v>2</v>
      </c>
      <c r="K29" s="213" t="str">
        <f>Electives!D37</f>
        <v>Play as jungle animal with den</v>
      </c>
      <c r="L29" s="15" t="str">
        <f>IF(Electives!Q37&lt;&gt;"", Electives!Q37,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IF(Achievements!Q72&lt;&gt;"", Achievements!Q72, " ")</f>
        <v xml:space="preserve"> </v>
      </c>
    </row>
    <row r="69" spans="2:12">
      <c r="B69" s="127"/>
      <c r="D69" s="127"/>
      <c r="E69" s="127"/>
      <c r="G69" s="128" t="str">
        <f>IF(Achievements!Q73&lt;&gt;"", Achievements!Q73,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dr3vS2KGZiu08rvVcVhq6O9Qj3ChoX8/Oj2jmOZjL2TgowhnVoiWc1Y40RGvjH9gR1gxOejx1Smec1pk9klNmg==" saltValue="hUNU3Jl9q/DVqk3UjVW9r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13</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IF(Achievements!R6&lt;&gt;"", Achievements!R6, " ")</f>
        <v xml:space="preserve"> </v>
      </c>
      <c r="I4" s="192" t="s">
        <v>68</v>
      </c>
      <c r="J4" s="15">
        <f>Electives!C6</f>
        <v>1</v>
      </c>
      <c r="K4" s="213" t="str">
        <f>Electives!D6</f>
        <v>Discuss things built/knocked down</v>
      </c>
      <c r="L4" s="15" t="str">
        <f>IF(Electives!R6&lt;&gt;"", Electives!R6, "")</f>
        <v/>
      </c>
    </row>
    <row r="5" spans="1:12">
      <c r="A5" s="17" t="s">
        <v>69</v>
      </c>
      <c r="B5" s="215" t="str">
        <f>IF(COUNTIF(B10:B14,"C")&gt;0, COUNTIF(B10:B14,"C"), " ")</f>
        <v xml:space="preserve"> </v>
      </c>
      <c r="D5" s="197"/>
      <c r="E5" s="15">
        <f>Achievements!C7</f>
        <v>2</v>
      </c>
      <c r="F5" s="98" t="str">
        <f>Achievements!D7</f>
        <v>Repeat Cub Scout motto.  Explain</v>
      </c>
      <c r="G5" s="15" t="str">
        <f>IF(Achievements!R7&lt;&gt;"", Achievements!R7, " ")</f>
        <v xml:space="preserve"> </v>
      </c>
      <c r="I5" s="193"/>
      <c r="J5" s="15">
        <f>Electives!C7</f>
        <v>2</v>
      </c>
      <c r="K5" s="213" t="str">
        <f>Electives!D7</f>
        <v>Discuss emotional building/knocking</v>
      </c>
      <c r="L5" s="15" t="str">
        <f>IF(Electives!R7&lt;&gt;"", Electives!R7, "")</f>
        <v/>
      </c>
    </row>
    <row r="6" spans="1:12">
      <c r="A6" s="219" t="s">
        <v>143</v>
      </c>
      <c r="B6" s="215" t="str">
        <f>IF(COUNTIF(B18:B24,"C")&gt;0, COUNTIF(B18:B24,"C"), " ")</f>
        <v xml:space="preserve"> </v>
      </c>
      <c r="D6" s="197"/>
      <c r="E6" s="15">
        <f>Achievements!C8</f>
        <v>3</v>
      </c>
      <c r="F6" s="98" t="str">
        <f>Achievements!D8</f>
        <v>Show Cub Scout Salute.  Explain</v>
      </c>
      <c r="G6" s="15" t="str">
        <f>IF(Achievements!R8&lt;&gt;"", Achievements!R8, " ")</f>
        <v xml:space="preserve"> </v>
      </c>
      <c r="I6" s="194"/>
      <c r="J6" s="15">
        <f>Electives!C8</f>
        <v>3</v>
      </c>
      <c r="K6" s="213" t="str">
        <f>Electives!D8</f>
        <v>Build structures</v>
      </c>
      <c r="L6" s="15" t="str">
        <f>IF(Electives!R8&lt;&gt;"", Electives!R8, "")</f>
        <v/>
      </c>
    </row>
    <row r="7" spans="1:12">
      <c r="D7" s="197"/>
      <c r="E7" s="15">
        <f>Achievements!C9</f>
        <v>4</v>
      </c>
      <c r="F7" s="98" t="str">
        <f>Achievements!D9</f>
        <v>Play a game with your den</v>
      </c>
      <c r="G7" s="15" t="str">
        <f>IF(Achievements!R9&lt;&gt;"", Achievements!R9,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IF(Achievements!R10&lt;&gt;"", Achievements!R10, " ")</f>
        <v xml:space="preserve"> </v>
      </c>
      <c r="I8" s="192" t="s">
        <v>68</v>
      </c>
      <c r="J8" s="15">
        <f>Electives!C11</f>
        <v>1</v>
      </c>
      <c r="K8" s="213" t="str">
        <f>Electives!D11</f>
        <v>Explore motion</v>
      </c>
      <c r="L8" s="15" t="str">
        <f>IF(Electives!R11&lt;&gt;"", Electives!R11, "")</f>
        <v/>
      </c>
    </row>
    <row r="9" spans="1:12" ht="12.75" customHeight="1">
      <c r="A9" s="1" t="s">
        <v>13</v>
      </c>
      <c r="D9" s="137" t="str">
        <f>Achievements!C12</f>
        <v>Animal Kingdom</v>
      </c>
      <c r="E9" s="137"/>
      <c r="F9" s="137"/>
      <c r="G9" s="137"/>
      <c r="I9" s="193"/>
      <c r="J9" s="15">
        <f>Electives!C12</f>
        <v>2</v>
      </c>
      <c r="K9" s="213" t="str">
        <f>Electives!D12</f>
        <v>Explore force</v>
      </c>
      <c r="L9" s="15" t="str">
        <f>IF(Electives!R12&lt;&gt;"", Electives!R12, "")</f>
        <v/>
      </c>
    </row>
    <row r="10" spans="1:12" ht="12" customHeight="1">
      <c r="A10" s="18" t="str">
        <f>D3</f>
        <v>Lion's Honor</v>
      </c>
      <c r="B10" s="99" t="str">
        <f>Achievements!R11</f>
        <v xml:space="preserve"> </v>
      </c>
      <c r="D10" s="195" t="str">
        <f>IF(Achievements!$F12&lt;&gt;"", Achievements!$F12, " ")</f>
        <v>(do all)</v>
      </c>
      <c r="E10" s="15">
        <f>Achievements!C13</f>
        <v>1</v>
      </c>
      <c r="F10" s="98" t="str">
        <f>Achievements!D13</f>
        <v>Learn role of community servant</v>
      </c>
      <c r="G10" s="15" t="str">
        <f>IF(Achievements!R13&lt;&gt;"", Achievements!R13, " ")</f>
        <v xml:space="preserve"> </v>
      </c>
      <c r="I10" s="194"/>
      <c r="J10" s="15">
        <f>Electives!C13</f>
        <v>3</v>
      </c>
      <c r="K10" s="213" t="str">
        <f>Electives!D13</f>
        <v>Create useful object</v>
      </c>
      <c r="L10" s="15" t="str">
        <f>IF(Electives!R13&lt;&gt;"", Electives!R13, "")</f>
        <v/>
      </c>
    </row>
    <row r="11" spans="1:12">
      <c r="A11" s="19" t="str">
        <f>D14</f>
        <v>Fun on the Run!</v>
      </c>
      <c r="B11" s="99" t="str">
        <f>Achievements!R23</f>
        <v xml:space="preserve"> </v>
      </c>
      <c r="D11" s="195"/>
      <c r="E11" s="15">
        <f>Achievements!C14</f>
        <v>2</v>
      </c>
      <c r="F11" s="220" t="str">
        <f>Achievements!D14</f>
        <v>Demonstrate what to do in emergency</v>
      </c>
      <c r="G11" s="15" t="str">
        <f>IF(Achievements!R14&lt;&gt;"", Achievements!R14, " ")</f>
        <v xml:space="preserve"> </v>
      </c>
      <c r="I11" s="218" t="str">
        <f>Electives!D15</f>
        <v>I'll Do It Myself</v>
      </c>
      <c r="J11" s="218"/>
      <c r="K11" s="218"/>
      <c r="L11" s="218"/>
    </row>
    <row r="12" spans="1:12" ht="12.75" customHeight="1">
      <c r="A12" s="19" t="str">
        <f>D9</f>
        <v>Animal Kingdom</v>
      </c>
      <c r="B12" s="99" t="str">
        <f>Achievements!R17</f>
        <v xml:space="preserve"> </v>
      </c>
      <c r="D12" s="195"/>
      <c r="E12" s="15">
        <f>Achievements!C15</f>
        <v>3</v>
      </c>
      <c r="F12" s="222" t="str">
        <f>Achievements!D15</f>
        <v>Choose two energy savings projects</v>
      </c>
      <c r="G12" s="15" t="str">
        <f>IF(Achievements!R15&lt;&gt;"", Achievements!R15, " ")</f>
        <v xml:space="preserve"> </v>
      </c>
      <c r="I12" s="192" t="s">
        <v>68</v>
      </c>
      <c r="J12" s="15">
        <f>Electives!C16</f>
        <v>1</v>
      </c>
      <c r="K12" s="213" t="str">
        <f>Electives!D16</f>
        <v>Make a "Lion Bag" for personal gear</v>
      </c>
      <c r="L12" s="15" t="str">
        <f>IF(Electives!R16&lt;&gt;"", Electives!R16, "")</f>
        <v/>
      </c>
    </row>
    <row r="13" spans="1:12" ht="13.15" customHeight="1">
      <c r="A13" s="19" t="str">
        <f>D23</f>
        <v>Mountain Lion</v>
      </c>
      <c r="B13" s="99" t="str">
        <f>Achievements!R34</f>
        <v xml:space="preserve"> </v>
      </c>
      <c r="D13" s="195"/>
      <c r="E13" s="15">
        <f>Achievements!C16</f>
        <v>4</v>
      </c>
      <c r="F13" s="222" t="str">
        <f>Achievements!D16</f>
        <v>Participate in Lion den service project</v>
      </c>
      <c r="G13" s="15" t="str">
        <f>IF(Achievements!R16&lt;&gt;"", Achievements!R16, " ")</f>
        <v xml:space="preserve"> </v>
      </c>
      <c r="I13" s="193"/>
      <c r="J13" s="15">
        <f>Electives!C17</f>
        <v>2</v>
      </c>
      <c r="K13" s="213" t="str">
        <f>Electives!D17</f>
        <v>Make personal care checklist</v>
      </c>
      <c r="L13" s="15" t="str">
        <f>IF(Electives!R17&lt;&gt;"", Electives!R17, "")</f>
        <v/>
      </c>
    </row>
    <row r="14" spans="1:12">
      <c r="A14" s="117" t="str">
        <f>D19</f>
        <v>King of the Jungle</v>
      </c>
      <c r="B14" s="99" t="str">
        <f>Achievements!R28</f>
        <v xml:space="preserve"> </v>
      </c>
      <c r="D14" s="137" t="str">
        <f>Achievements!C18</f>
        <v>Fun on the Run!</v>
      </c>
      <c r="E14" s="137"/>
      <c r="F14" s="137"/>
      <c r="I14" s="194"/>
      <c r="J14" s="15">
        <f>Electives!C18</f>
        <v>3</v>
      </c>
      <c r="K14" s="213" t="str">
        <f>Electives!D18</f>
        <v>Practice tying shoelaces</v>
      </c>
      <c r="L14" s="15" t="str">
        <f>IF(Electives!R18&lt;&gt;"", Electives!R18, "")</f>
        <v/>
      </c>
    </row>
    <row r="15" spans="1:12">
      <c r="A15" s="38"/>
      <c r="B15" s="39"/>
      <c r="D15" s="192" t="s">
        <v>68</v>
      </c>
      <c r="E15" s="15">
        <f>Achievements!C19</f>
        <v>1</v>
      </c>
      <c r="F15" s="222" t="str">
        <f>Achievements!D19</f>
        <v>Demonstrate 3 exercises to do daily</v>
      </c>
      <c r="G15" s="15" t="str">
        <f>IF(Achievements!R19&lt;&gt;"", Achievements!R19,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IF(Achievements!R20&lt;&gt;"", Achievements!R20, " ")</f>
        <v xml:space="preserve"> </v>
      </c>
      <c r="I16" s="192" t="s">
        <v>68</v>
      </c>
      <c r="J16" s="15">
        <f>Electives!C21</f>
        <v>1</v>
      </c>
      <c r="K16" s="213" t="str">
        <f>Electives!D21</f>
        <v>Play a game with den</v>
      </c>
      <c r="L16" s="15" t="str">
        <f>IF(Electives!R21&lt;&gt;"", Electives!R21, "")</f>
        <v/>
      </c>
    </row>
    <row r="17" spans="1:12">
      <c r="A17" s="1" t="s">
        <v>13</v>
      </c>
      <c r="D17" s="193"/>
      <c r="E17" s="15">
        <f>Achievements!C21</f>
        <v>3</v>
      </c>
      <c r="F17" s="222" t="str">
        <f>Achievements!D21</f>
        <v>Understand importance of rest</v>
      </c>
      <c r="G17" s="15" t="str">
        <f>IF(Achievements!R21&lt;&gt;"", Achievements!R21, " ")</f>
        <v xml:space="preserve"> </v>
      </c>
      <c r="I17" s="193"/>
      <c r="J17" s="15">
        <f>Electives!C22</f>
        <v>2</v>
      </c>
      <c r="K17" s="213" t="str">
        <f>Electives!D22</f>
        <v>Do an obstacle course relay</v>
      </c>
      <c r="L17" s="15" t="str">
        <f>IF(Electives!R22&lt;&gt;"", Electives!R22, "")</f>
        <v/>
      </c>
    </row>
    <row r="18" spans="1:12" ht="13.15" customHeight="1">
      <c r="A18" s="18" t="str">
        <f>I3</f>
        <v>Build it Up, Knock it Down</v>
      </c>
      <c r="B18" s="99" t="str">
        <f>Electives!R9</f>
        <v xml:space="preserve"> </v>
      </c>
      <c r="D18" s="194"/>
      <c r="E18" s="15">
        <f>Achievements!C22</f>
        <v>4</v>
      </c>
      <c r="F18" s="220" t="str">
        <f>Achievements!D22</f>
        <v>Participate as a den in Jungle Field Day</v>
      </c>
      <c r="G18" s="15" t="str">
        <f>IF(Achievements!R22&lt;&gt;"", Achievements!R22, " ")</f>
        <v xml:space="preserve"> </v>
      </c>
      <c r="I18" s="194"/>
      <c r="J18" s="15">
        <f>Electives!C23</f>
        <v>3</v>
      </c>
      <c r="K18" s="213" t="str">
        <f>Electives!D23</f>
        <v>Run a box derby race</v>
      </c>
      <c r="L18" s="15" t="str">
        <f>IF(Electives!R23&lt;&gt;"", Electives!R23, "")</f>
        <v/>
      </c>
    </row>
    <row r="19" spans="1:12">
      <c r="A19" s="19" t="str">
        <f>I7</f>
        <v>Gizmos and Gadgets</v>
      </c>
      <c r="B19" s="99" t="str">
        <f>Electives!R14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Electives!R19</f>
        <v xml:space="preserve"> </v>
      </c>
      <c r="D20" s="192" t="s">
        <v>68</v>
      </c>
      <c r="E20" s="15">
        <f>Achievements!C25</f>
        <v>1</v>
      </c>
      <c r="F20" s="98" t="str">
        <f>Achievements!D25</f>
        <v>Participate in flag ceremony</v>
      </c>
      <c r="G20" s="15" t="str">
        <f>IF(Achievements!R25&lt;&gt;"", Achievements!R25, " ")</f>
        <v xml:space="preserve"> </v>
      </c>
      <c r="I20" s="192" t="s">
        <v>68</v>
      </c>
      <c r="J20" s="15">
        <f>Electives!C26</f>
        <v>1</v>
      </c>
      <c r="K20" s="213" t="str">
        <f>Electives!D26</f>
        <v>Explain choices have consequences</v>
      </c>
      <c r="L20" s="15" t="str">
        <f>IF(Electives!R26&lt;&gt;"", Electives!R26, "")</f>
        <v/>
      </c>
    </row>
    <row r="21" spans="1:12">
      <c r="A21" s="19" t="str">
        <f>I15</f>
        <v>On Your Mark</v>
      </c>
      <c r="B21" s="99" t="str">
        <f>Electives!R24</f>
        <v xml:space="preserve"> </v>
      </c>
      <c r="D21" s="193"/>
      <c r="E21" s="15">
        <f>Achievements!C26</f>
        <v>2</v>
      </c>
      <c r="F21" s="220" t="str">
        <f>Achievements!D26</f>
        <v>Explain what it means to be good citizen</v>
      </c>
      <c r="G21" s="15" t="str">
        <f>IF(Achievements!R26&lt;&gt;"", Achievements!R26, " ")</f>
        <v xml:space="preserve"> </v>
      </c>
      <c r="I21" s="193"/>
      <c r="J21" s="15">
        <f>Electives!C27</f>
        <v>2</v>
      </c>
      <c r="K21" s="213" t="str">
        <f>Electives!D27</f>
        <v>Perform a Good Turn</v>
      </c>
      <c r="L21" s="15" t="str">
        <f>IF(Electives!R27&lt;&gt;"", Electives!R27, "")</f>
        <v/>
      </c>
    </row>
    <row r="22" spans="1:12">
      <c r="A22" s="19" t="str">
        <f>I19</f>
        <v>Pick My Path</v>
      </c>
      <c r="B22" s="99" t="str">
        <f>Electives!R29</f>
        <v xml:space="preserve"> </v>
      </c>
      <c r="D22" s="194"/>
      <c r="E22" s="15">
        <f>Achievements!C27</f>
        <v>3</v>
      </c>
      <c r="F22" s="222" t="str">
        <f>Achievements!D27</f>
        <v>Explain what it means to be leader</v>
      </c>
      <c r="G22" s="15" t="str">
        <f>IF(Achievements!R27&lt;&gt;"", Achievements!R27, " ")</f>
        <v xml:space="preserve"> </v>
      </c>
      <c r="I22" s="194"/>
      <c r="J22" s="15">
        <f>Electives!C28</f>
        <v>3</v>
      </c>
      <c r="K22" s="213" t="str">
        <f>Electives!D28</f>
        <v>Teach a game to another person</v>
      </c>
      <c r="L22" s="15" t="str">
        <f>IF(Electives!R28&lt;&gt;"", Electives!R28, "")</f>
        <v/>
      </c>
    </row>
    <row r="23" spans="1:12">
      <c r="A23" s="19" t="str">
        <f>I23</f>
        <v>Ready, Set, Grow</v>
      </c>
      <c r="B23" s="99" t="str">
        <f>Electives!R34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Electives!R38</f>
        <v xml:space="preserve"> </v>
      </c>
      <c r="D24" s="192" t="s">
        <v>68</v>
      </c>
      <c r="E24" s="15" t="str">
        <f>Achievements!C30</f>
        <v>1a</v>
      </c>
      <c r="F24" s="98" t="str">
        <f>Achievements!D30</f>
        <v>Gather items for outdoor adventure</v>
      </c>
      <c r="G24" s="15" t="str">
        <f>IF(Achievements!R30&lt;&gt;"", Achievements!R30, " ")</f>
        <v xml:space="preserve"> </v>
      </c>
      <c r="I24" s="192" t="s">
        <v>68</v>
      </c>
      <c r="J24" s="15">
        <f>Electives!C31</f>
        <v>1</v>
      </c>
      <c r="K24" s="223" t="str">
        <f>Electives!D31</f>
        <v>Demonstrate ways and skills to garden</v>
      </c>
      <c r="L24" s="15" t="str">
        <f>IF(Electives!R31&lt;&gt;"", Electives!R31, "")</f>
        <v/>
      </c>
    </row>
    <row r="25" spans="1:12" ht="12.75" customHeight="1">
      <c r="A25" s="2"/>
      <c r="B25" s="14"/>
      <c r="D25" s="193"/>
      <c r="E25" s="15" t="str">
        <f>Achievements!C31</f>
        <v>1b</v>
      </c>
      <c r="F25" s="98" t="str">
        <f>Achievements!D31</f>
        <v>Understand the buddy system</v>
      </c>
      <c r="G25" s="15" t="str">
        <f>IF(Achievements!R31&lt;&gt;"", Achievements!R31, " ")</f>
        <v xml:space="preserve"> </v>
      </c>
      <c r="I25" s="193"/>
      <c r="J25" s="15">
        <f>Electives!C32</f>
        <v>2</v>
      </c>
      <c r="K25" s="213" t="str">
        <f>Electives!D32</f>
        <v>Learn about food sources</v>
      </c>
      <c r="L25" s="15" t="str">
        <f>IF(Electives!R32&lt;&gt;"", Electives!R32, "")</f>
        <v/>
      </c>
    </row>
    <row r="26" spans="1:12" ht="12.75" customHeight="1">
      <c r="A26" s="2"/>
      <c r="B26" s="14"/>
      <c r="D26" s="193"/>
      <c r="E26" s="15">
        <f>Achievements!C32</f>
        <v>2</v>
      </c>
      <c r="F26" s="98" t="str">
        <f>Achievements!D32</f>
        <v>Learn what SAW means</v>
      </c>
      <c r="G26" s="15" t="str">
        <f>IF(Achievements!R32&lt;&gt;"", Achievements!R32, " ")</f>
        <v xml:space="preserve"> </v>
      </c>
      <c r="I26" s="194"/>
      <c r="J26" s="15">
        <f>Electives!C33</f>
        <v>3</v>
      </c>
      <c r="K26" s="213" t="str">
        <f>Electives!D33</f>
        <v>Plant small container garden</v>
      </c>
      <c r="L26" s="15" t="str">
        <f>IF(Electives!R33&lt;&gt;"", Electives!R33, "")</f>
        <v/>
      </c>
    </row>
    <row r="27" spans="1:12" ht="13.15" customHeight="1">
      <c r="A27" s="83" t="s">
        <v>47</v>
      </c>
      <c r="B27" s="102"/>
      <c r="D27" s="194"/>
      <c r="E27" s="15">
        <f>Achievements!C33</f>
        <v>3</v>
      </c>
      <c r="F27" s="221" t="str">
        <f>Achievements!D33</f>
        <v>Demonstrate respect for nature and animals</v>
      </c>
      <c r="G27" s="15" t="str">
        <f>IF(Achievements!R33&lt;&gt;"", Achievements!R33,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IF(Electives!R36&lt;&gt;"", Electives!R36, "")</f>
        <v/>
      </c>
    </row>
    <row r="29" spans="1:12" ht="12.75" customHeight="1">
      <c r="A29" s="84" t="s">
        <v>110</v>
      </c>
      <c r="B29" s="103"/>
      <c r="I29" s="195"/>
      <c r="J29" s="15">
        <f>Electives!C37</f>
        <v>2</v>
      </c>
      <c r="K29" s="213" t="str">
        <f>Electives!D37</f>
        <v>Play as jungle animal with den</v>
      </c>
      <c r="L29" s="15" t="str">
        <f>IF(Electives!R37&lt;&gt;"", Electives!R37,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IF(Achievements!R72&lt;&gt;"", Achievements!R72, " ")</f>
        <v xml:space="preserve"> </v>
      </c>
    </row>
    <row r="69" spans="2:12">
      <c r="B69" s="127"/>
      <c r="D69" s="127"/>
      <c r="E69" s="127"/>
      <c r="G69" s="128" t="str">
        <f>IF(Achievements!R73&lt;&gt;"", Achievements!R73,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WIPHE/cO2JKplQOgDOzMghNbaUrpNtHZJRzdHRp7fp1BsvcThSgbQfTz+NOy6VwLl2wjITVvxmb2/KRfEFlg9Q==" saltValue="UWI7r1BKMF8PLqkfRsDRf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14</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IF(Achievements!S6&lt;&gt;"", Achievements!S6, " ")</f>
        <v xml:space="preserve"> </v>
      </c>
      <c r="I4" s="192" t="s">
        <v>68</v>
      </c>
      <c r="J4" s="15">
        <f>Electives!C6</f>
        <v>1</v>
      </c>
      <c r="K4" s="213" t="str">
        <f>Electives!D6</f>
        <v>Discuss things built/knocked down</v>
      </c>
      <c r="L4" s="15" t="str">
        <f>IF(Electives!S6&lt;&gt;"", Electives!S6, "")</f>
        <v/>
      </c>
    </row>
    <row r="5" spans="1:12">
      <c r="A5" s="17" t="s">
        <v>69</v>
      </c>
      <c r="B5" s="215" t="str">
        <f>IF(COUNTIF(B10:B14,"C")&gt;0, COUNTIF(B10:B14,"C"), " ")</f>
        <v xml:space="preserve"> </v>
      </c>
      <c r="D5" s="197"/>
      <c r="E5" s="15">
        <f>Achievements!C7</f>
        <v>2</v>
      </c>
      <c r="F5" s="98" t="str">
        <f>Achievements!D7</f>
        <v>Repeat Cub Scout motto.  Explain</v>
      </c>
      <c r="G5" s="15" t="str">
        <f>IF(Achievements!S7&lt;&gt;"", Achievements!S7, " ")</f>
        <v xml:space="preserve"> </v>
      </c>
      <c r="I5" s="193"/>
      <c r="J5" s="15">
        <f>Electives!C7</f>
        <v>2</v>
      </c>
      <c r="K5" s="213" t="str">
        <f>Electives!D7</f>
        <v>Discuss emotional building/knocking</v>
      </c>
      <c r="L5" s="15" t="str">
        <f>IF(Electives!S7&lt;&gt;"", Electives!S7, "")</f>
        <v/>
      </c>
    </row>
    <row r="6" spans="1:12">
      <c r="A6" s="219" t="s">
        <v>143</v>
      </c>
      <c r="B6" s="215" t="str">
        <f>IF(COUNTIF(B18:B24,"C")&gt;0, COUNTIF(B18:B24,"C"), " ")</f>
        <v xml:space="preserve"> </v>
      </c>
      <c r="D6" s="197"/>
      <c r="E6" s="15">
        <f>Achievements!C8</f>
        <v>3</v>
      </c>
      <c r="F6" s="98" t="str">
        <f>Achievements!D8</f>
        <v>Show Cub Scout Salute.  Explain</v>
      </c>
      <c r="G6" s="15" t="str">
        <f>IF(Achievements!S8&lt;&gt;"", Achievements!S8, " ")</f>
        <v xml:space="preserve"> </v>
      </c>
      <c r="I6" s="194"/>
      <c r="J6" s="15">
        <f>Electives!C8</f>
        <v>3</v>
      </c>
      <c r="K6" s="213" t="str">
        <f>Electives!D8</f>
        <v>Build structures</v>
      </c>
      <c r="L6" s="15" t="str">
        <f>IF(Electives!S8&lt;&gt;"", Electives!S8, "")</f>
        <v/>
      </c>
    </row>
    <row r="7" spans="1:12">
      <c r="D7" s="197"/>
      <c r="E7" s="15">
        <f>Achievements!C9</f>
        <v>4</v>
      </c>
      <c r="F7" s="98" t="str">
        <f>Achievements!D9</f>
        <v>Play a game with your den</v>
      </c>
      <c r="G7" s="15" t="str">
        <f>IF(Achievements!S9&lt;&gt;"", Achievements!S9,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IF(Achievements!S10&lt;&gt;"", Achievements!S10, " ")</f>
        <v xml:space="preserve"> </v>
      </c>
      <c r="I8" s="192" t="s">
        <v>68</v>
      </c>
      <c r="J8" s="15">
        <f>Electives!C11</f>
        <v>1</v>
      </c>
      <c r="K8" s="213" t="str">
        <f>Electives!D11</f>
        <v>Explore motion</v>
      </c>
      <c r="L8" s="15" t="str">
        <f>IF(Electives!S11&lt;&gt;"", Electives!S11, "")</f>
        <v/>
      </c>
    </row>
    <row r="9" spans="1:12" ht="12.75" customHeight="1">
      <c r="A9" s="1" t="s">
        <v>13</v>
      </c>
      <c r="D9" s="137" t="str">
        <f>Achievements!C12</f>
        <v>Animal Kingdom</v>
      </c>
      <c r="E9" s="137"/>
      <c r="F9" s="137"/>
      <c r="G9" s="137"/>
      <c r="I9" s="193"/>
      <c r="J9" s="15">
        <f>Electives!C12</f>
        <v>2</v>
      </c>
      <c r="K9" s="213" t="str">
        <f>Electives!D12</f>
        <v>Explore force</v>
      </c>
      <c r="L9" s="15" t="str">
        <f>IF(Electives!S12&lt;&gt;"", Electives!S12, "")</f>
        <v/>
      </c>
    </row>
    <row r="10" spans="1:12" ht="12" customHeight="1">
      <c r="A10" s="18" t="str">
        <f>D3</f>
        <v>Lion's Honor</v>
      </c>
      <c r="B10" s="99" t="str">
        <f>Achievements!S11</f>
        <v xml:space="preserve"> </v>
      </c>
      <c r="D10" s="195" t="str">
        <f>IF(Achievements!$F12&lt;&gt;"", Achievements!$F12, " ")</f>
        <v>(do all)</v>
      </c>
      <c r="E10" s="15">
        <f>Achievements!C13</f>
        <v>1</v>
      </c>
      <c r="F10" s="98" t="str">
        <f>Achievements!D13</f>
        <v>Learn role of community servant</v>
      </c>
      <c r="G10" s="15" t="str">
        <f>IF(Achievements!S13&lt;&gt;"", Achievements!S13, " ")</f>
        <v xml:space="preserve"> </v>
      </c>
      <c r="I10" s="194"/>
      <c r="J10" s="15">
        <f>Electives!C13</f>
        <v>3</v>
      </c>
      <c r="K10" s="213" t="str">
        <f>Electives!D13</f>
        <v>Create useful object</v>
      </c>
      <c r="L10" s="15" t="str">
        <f>IF(Electives!S13&lt;&gt;"", Electives!S13, "")</f>
        <v/>
      </c>
    </row>
    <row r="11" spans="1:12">
      <c r="A11" s="19" t="str">
        <f>D14</f>
        <v>Fun on the Run!</v>
      </c>
      <c r="B11" s="99" t="str">
        <f>Achievements!S23</f>
        <v xml:space="preserve"> </v>
      </c>
      <c r="D11" s="195"/>
      <c r="E11" s="15">
        <f>Achievements!C14</f>
        <v>2</v>
      </c>
      <c r="F11" s="220" t="str">
        <f>Achievements!D14</f>
        <v>Demonstrate what to do in emergency</v>
      </c>
      <c r="G11" s="15" t="str">
        <f>IF(Achievements!S14&lt;&gt;"", Achievements!S14, " ")</f>
        <v xml:space="preserve"> </v>
      </c>
      <c r="I11" s="218" t="str">
        <f>Electives!D15</f>
        <v>I'll Do It Myself</v>
      </c>
      <c r="J11" s="218"/>
      <c r="K11" s="218"/>
      <c r="L11" s="218"/>
    </row>
    <row r="12" spans="1:12" ht="12.75" customHeight="1">
      <c r="A12" s="19" t="str">
        <f>D9</f>
        <v>Animal Kingdom</v>
      </c>
      <c r="B12" s="99" t="str">
        <f>Achievements!S17</f>
        <v xml:space="preserve"> </v>
      </c>
      <c r="D12" s="195"/>
      <c r="E12" s="15">
        <f>Achievements!C15</f>
        <v>3</v>
      </c>
      <c r="F12" s="222" t="str">
        <f>Achievements!D15</f>
        <v>Choose two energy savings projects</v>
      </c>
      <c r="G12" s="15" t="str">
        <f>IF(Achievements!S15&lt;&gt;"", Achievements!S15, " ")</f>
        <v xml:space="preserve"> </v>
      </c>
      <c r="I12" s="192" t="s">
        <v>68</v>
      </c>
      <c r="J12" s="15">
        <f>Electives!C16</f>
        <v>1</v>
      </c>
      <c r="K12" s="213" t="str">
        <f>Electives!D16</f>
        <v>Make a "Lion Bag" for personal gear</v>
      </c>
      <c r="L12" s="15" t="str">
        <f>IF(Electives!S16&lt;&gt;"", Electives!S16, "")</f>
        <v/>
      </c>
    </row>
    <row r="13" spans="1:12" ht="13.15" customHeight="1">
      <c r="A13" s="19" t="str">
        <f>D23</f>
        <v>Mountain Lion</v>
      </c>
      <c r="B13" s="99" t="str">
        <f>Achievements!S34</f>
        <v xml:space="preserve"> </v>
      </c>
      <c r="D13" s="195"/>
      <c r="E13" s="15">
        <f>Achievements!C16</f>
        <v>4</v>
      </c>
      <c r="F13" s="222" t="str">
        <f>Achievements!D16</f>
        <v>Participate in Lion den service project</v>
      </c>
      <c r="G13" s="15" t="str">
        <f>IF(Achievements!S16&lt;&gt;"", Achievements!S16, " ")</f>
        <v xml:space="preserve"> </v>
      </c>
      <c r="I13" s="193"/>
      <c r="J13" s="15">
        <f>Electives!C17</f>
        <v>2</v>
      </c>
      <c r="K13" s="213" t="str">
        <f>Electives!D17</f>
        <v>Make personal care checklist</v>
      </c>
      <c r="L13" s="15" t="str">
        <f>IF(Electives!S17&lt;&gt;"", Electives!S17, "")</f>
        <v/>
      </c>
    </row>
    <row r="14" spans="1:12">
      <c r="A14" s="117" t="str">
        <f>D19</f>
        <v>King of the Jungle</v>
      </c>
      <c r="B14" s="99" t="str">
        <f>Achievements!S28</f>
        <v xml:space="preserve"> </v>
      </c>
      <c r="D14" s="137" t="str">
        <f>Achievements!C18</f>
        <v>Fun on the Run!</v>
      </c>
      <c r="E14" s="137"/>
      <c r="F14" s="137"/>
      <c r="I14" s="194"/>
      <c r="J14" s="15">
        <f>Electives!C18</f>
        <v>3</v>
      </c>
      <c r="K14" s="213" t="str">
        <f>Electives!D18</f>
        <v>Practice tying shoelaces</v>
      </c>
      <c r="L14" s="15" t="str">
        <f>IF(Electives!S18&lt;&gt;"", Electives!S18, "")</f>
        <v/>
      </c>
    </row>
    <row r="15" spans="1:12">
      <c r="A15" s="38"/>
      <c r="B15" s="39"/>
      <c r="D15" s="192" t="s">
        <v>68</v>
      </c>
      <c r="E15" s="15">
        <f>Achievements!C19</f>
        <v>1</v>
      </c>
      <c r="F15" s="222" t="str">
        <f>Achievements!D19</f>
        <v>Demonstrate 3 exercises to do daily</v>
      </c>
      <c r="G15" s="15" t="str">
        <f>IF(Achievements!S19&lt;&gt;"", Achievements!S19,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IF(Achievements!S20&lt;&gt;"", Achievements!S20, " ")</f>
        <v xml:space="preserve"> </v>
      </c>
      <c r="I16" s="192" t="s">
        <v>68</v>
      </c>
      <c r="J16" s="15">
        <f>Electives!C21</f>
        <v>1</v>
      </c>
      <c r="K16" s="213" t="str">
        <f>Electives!D21</f>
        <v>Play a game with den</v>
      </c>
      <c r="L16" s="15" t="str">
        <f>IF(Electives!S21&lt;&gt;"", Electives!S21, "")</f>
        <v/>
      </c>
    </row>
    <row r="17" spans="1:12">
      <c r="A17" s="1" t="s">
        <v>13</v>
      </c>
      <c r="D17" s="193"/>
      <c r="E17" s="15">
        <f>Achievements!C21</f>
        <v>3</v>
      </c>
      <c r="F17" s="222" t="str">
        <f>Achievements!D21</f>
        <v>Understand importance of rest</v>
      </c>
      <c r="G17" s="15" t="str">
        <f>IF(Achievements!S21&lt;&gt;"", Achievements!S21, " ")</f>
        <v xml:space="preserve"> </v>
      </c>
      <c r="I17" s="193"/>
      <c r="J17" s="15">
        <f>Electives!C22</f>
        <v>2</v>
      </c>
      <c r="K17" s="213" t="str">
        <f>Electives!D22</f>
        <v>Do an obstacle course relay</v>
      </c>
      <c r="L17" s="15" t="str">
        <f>IF(Electives!S22&lt;&gt;"", Electives!S22, "")</f>
        <v/>
      </c>
    </row>
    <row r="18" spans="1:12" ht="13.15" customHeight="1">
      <c r="A18" s="18" t="str">
        <f>I3</f>
        <v>Build it Up, Knock it Down</v>
      </c>
      <c r="B18" s="99" t="str">
        <f>Electives!S9</f>
        <v xml:space="preserve"> </v>
      </c>
      <c r="D18" s="194"/>
      <c r="E18" s="15">
        <f>Achievements!C22</f>
        <v>4</v>
      </c>
      <c r="F18" s="220" t="str">
        <f>Achievements!D22</f>
        <v>Participate as a den in Jungle Field Day</v>
      </c>
      <c r="G18" s="15" t="str">
        <f>IF(Achievements!S22&lt;&gt;"", Achievements!S22, " ")</f>
        <v xml:space="preserve"> </v>
      </c>
      <c r="I18" s="194"/>
      <c r="J18" s="15">
        <f>Electives!C23</f>
        <v>3</v>
      </c>
      <c r="K18" s="213" t="str">
        <f>Electives!D23</f>
        <v>Run a box derby race</v>
      </c>
      <c r="L18" s="15" t="str">
        <f>IF(Electives!S23&lt;&gt;"", Electives!S23, "")</f>
        <v/>
      </c>
    </row>
    <row r="19" spans="1:12">
      <c r="A19" s="19" t="str">
        <f>I7</f>
        <v>Gizmos and Gadgets</v>
      </c>
      <c r="B19" s="99" t="str">
        <f>Electives!S14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Electives!S19</f>
        <v xml:space="preserve"> </v>
      </c>
      <c r="D20" s="192" t="s">
        <v>68</v>
      </c>
      <c r="E20" s="15">
        <f>Achievements!C25</f>
        <v>1</v>
      </c>
      <c r="F20" s="98" t="str">
        <f>Achievements!D25</f>
        <v>Participate in flag ceremony</v>
      </c>
      <c r="G20" s="15" t="str">
        <f>IF(Achievements!S25&lt;&gt;"", Achievements!S25, " ")</f>
        <v xml:space="preserve"> </v>
      </c>
      <c r="I20" s="192" t="s">
        <v>68</v>
      </c>
      <c r="J20" s="15">
        <f>Electives!C26</f>
        <v>1</v>
      </c>
      <c r="K20" s="213" t="str">
        <f>Electives!D26</f>
        <v>Explain choices have consequences</v>
      </c>
      <c r="L20" s="15" t="str">
        <f>IF(Electives!S26&lt;&gt;"", Electives!S26, "")</f>
        <v/>
      </c>
    </row>
    <row r="21" spans="1:12">
      <c r="A21" s="19" t="str">
        <f>I15</f>
        <v>On Your Mark</v>
      </c>
      <c r="B21" s="99" t="str">
        <f>Electives!S24</f>
        <v xml:space="preserve"> </v>
      </c>
      <c r="D21" s="193"/>
      <c r="E21" s="15">
        <f>Achievements!C26</f>
        <v>2</v>
      </c>
      <c r="F21" s="220" t="str">
        <f>Achievements!D26</f>
        <v>Explain what it means to be good citizen</v>
      </c>
      <c r="G21" s="15" t="str">
        <f>IF(Achievements!S26&lt;&gt;"", Achievements!S26, " ")</f>
        <v xml:space="preserve"> </v>
      </c>
      <c r="I21" s="193"/>
      <c r="J21" s="15">
        <f>Electives!C27</f>
        <v>2</v>
      </c>
      <c r="K21" s="213" t="str">
        <f>Electives!D27</f>
        <v>Perform a Good Turn</v>
      </c>
      <c r="L21" s="15" t="str">
        <f>IF(Electives!S27&lt;&gt;"", Electives!S27, "")</f>
        <v/>
      </c>
    </row>
    <row r="22" spans="1:12">
      <c r="A22" s="19" t="str">
        <f>I19</f>
        <v>Pick My Path</v>
      </c>
      <c r="B22" s="99" t="str">
        <f>Electives!S29</f>
        <v xml:space="preserve"> </v>
      </c>
      <c r="D22" s="194"/>
      <c r="E22" s="15">
        <f>Achievements!C27</f>
        <v>3</v>
      </c>
      <c r="F22" s="222" t="str">
        <f>Achievements!D27</f>
        <v>Explain what it means to be leader</v>
      </c>
      <c r="G22" s="15" t="str">
        <f>IF(Achievements!S27&lt;&gt;"", Achievements!S27, " ")</f>
        <v xml:space="preserve"> </v>
      </c>
      <c r="I22" s="194"/>
      <c r="J22" s="15">
        <f>Electives!C28</f>
        <v>3</v>
      </c>
      <c r="K22" s="213" t="str">
        <f>Electives!D28</f>
        <v>Teach a game to another person</v>
      </c>
      <c r="L22" s="15" t="str">
        <f>IF(Electives!S28&lt;&gt;"", Electives!S28, "")</f>
        <v/>
      </c>
    </row>
    <row r="23" spans="1:12">
      <c r="A23" s="19" t="str">
        <f>I23</f>
        <v>Ready, Set, Grow</v>
      </c>
      <c r="B23" s="99" t="str">
        <f>Electives!S34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Electives!S38</f>
        <v xml:space="preserve"> </v>
      </c>
      <c r="D24" s="192" t="s">
        <v>68</v>
      </c>
      <c r="E24" s="15" t="str">
        <f>Achievements!C30</f>
        <v>1a</v>
      </c>
      <c r="F24" s="98" t="str">
        <f>Achievements!D30</f>
        <v>Gather items for outdoor adventure</v>
      </c>
      <c r="G24" s="15" t="str">
        <f>IF(Achievements!S30&lt;&gt;"", Achievements!S30, " ")</f>
        <v xml:space="preserve"> </v>
      </c>
      <c r="I24" s="192" t="s">
        <v>68</v>
      </c>
      <c r="J24" s="15">
        <f>Electives!C31</f>
        <v>1</v>
      </c>
      <c r="K24" s="223" t="str">
        <f>Electives!D31</f>
        <v>Demonstrate ways and skills to garden</v>
      </c>
      <c r="L24" s="15" t="str">
        <f>IF(Electives!S31&lt;&gt;"", Electives!S31, "")</f>
        <v/>
      </c>
    </row>
    <row r="25" spans="1:12" ht="12.75" customHeight="1">
      <c r="A25" s="2"/>
      <c r="B25" s="14"/>
      <c r="D25" s="193"/>
      <c r="E25" s="15" t="str">
        <f>Achievements!C31</f>
        <v>1b</v>
      </c>
      <c r="F25" s="98" t="str">
        <f>Achievements!D31</f>
        <v>Understand the buddy system</v>
      </c>
      <c r="G25" s="15" t="str">
        <f>IF(Achievements!S31&lt;&gt;"", Achievements!S31, " ")</f>
        <v xml:space="preserve"> </v>
      </c>
      <c r="I25" s="193"/>
      <c r="J25" s="15">
        <f>Electives!C32</f>
        <v>2</v>
      </c>
      <c r="K25" s="213" t="str">
        <f>Electives!D32</f>
        <v>Learn about food sources</v>
      </c>
      <c r="L25" s="15" t="str">
        <f>IF(Electives!S32&lt;&gt;"", Electives!S32, "")</f>
        <v/>
      </c>
    </row>
    <row r="26" spans="1:12" ht="12.75" customHeight="1">
      <c r="A26" s="2"/>
      <c r="B26" s="14"/>
      <c r="D26" s="193"/>
      <c r="E26" s="15">
        <f>Achievements!C32</f>
        <v>2</v>
      </c>
      <c r="F26" s="98" t="str">
        <f>Achievements!D32</f>
        <v>Learn what SAW means</v>
      </c>
      <c r="G26" s="15" t="str">
        <f>IF(Achievements!S32&lt;&gt;"", Achievements!S32, " ")</f>
        <v xml:space="preserve"> </v>
      </c>
      <c r="I26" s="194"/>
      <c r="J26" s="15">
        <f>Electives!C33</f>
        <v>3</v>
      </c>
      <c r="K26" s="213" t="str">
        <f>Electives!D33</f>
        <v>Plant small container garden</v>
      </c>
      <c r="L26" s="15" t="str">
        <f>IF(Electives!S33&lt;&gt;"", Electives!S33, "")</f>
        <v/>
      </c>
    </row>
    <row r="27" spans="1:12" ht="13.15" customHeight="1">
      <c r="A27" s="83" t="s">
        <v>47</v>
      </c>
      <c r="B27" s="102"/>
      <c r="D27" s="194"/>
      <c r="E27" s="15">
        <f>Achievements!C33</f>
        <v>3</v>
      </c>
      <c r="F27" s="221" t="str">
        <f>Achievements!D33</f>
        <v>Demonstrate respect for nature and animals</v>
      </c>
      <c r="G27" s="15" t="str">
        <f>IF(Achievements!S33&lt;&gt;"", Achievements!S33,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IF(Electives!S36&lt;&gt;"", Electives!S36, "")</f>
        <v/>
      </c>
    </row>
    <row r="29" spans="1:12" ht="12.75" customHeight="1">
      <c r="A29" s="84" t="s">
        <v>110</v>
      </c>
      <c r="B29" s="103"/>
      <c r="I29" s="195"/>
      <c r="J29" s="15">
        <f>Electives!C37</f>
        <v>2</v>
      </c>
      <c r="K29" s="213" t="str">
        <f>Electives!D37</f>
        <v>Play as jungle animal with den</v>
      </c>
      <c r="L29" s="15" t="str">
        <f>IF(Electives!S37&lt;&gt;"", Electives!S37,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IF(Achievements!S72&lt;&gt;"", Achievements!S72, " ")</f>
        <v xml:space="preserve"> </v>
      </c>
    </row>
    <row r="69" spans="2:12">
      <c r="B69" s="127"/>
      <c r="D69" s="127"/>
      <c r="E69" s="127"/>
      <c r="G69" s="128" t="str">
        <f>IF(Achievements!S73&lt;&gt;"", Achievements!S73,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Q0hx0q1Fsq59LM2erOrms/nY08FFK6rUvLTaRAtOwoqYkpfsRnbkjobNDWZwtsutMSyjUzvoW7KnWjymB8F8hA==" saltValue="MUBJE/CeN/73fmQSl9NWXQ=="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15</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IF(Achievements!T6&lt;&gt;"", Achievements!T6, " ")</f>
        <v xml:space="preserve"> </v>
      </c>
      <c r="I4" s="192" t="s">
        <v>68</v>
      </c>
      <c r="J4" s="15">
        <f>Electives!C6</f>
        <v>1</v>
      </c>
      <c r="K4" s="213" t="str">
        <f>Electives!D6</f>
        <v>Discuss things built/knocked down</v>
      </c>
      <c r="L4" s="15" t="str">
        <f>IF(Electives!T6&lt;&gt;"", Electives!T6, "")</f>
        <v/>
      </c>
    </row>
    <row r="5" spans="1:12">
      <c r="A5" s="17" t="s">
        <v>69</v>
      </c>
      <c r="B5" s="215" t="str">
        <f>IF(COUNTIF(B10:B14,"C")&gt;0, COUNTIF(B10:B14,"C"), " ")</f>
        <v xml:space="preserve"> </v>
      </c>
      <c r="D5" s="197"/>
      <c r="E5" s="15">
        <f>Achievements!C7</f>
        <v>2</v>
      </c>
      <c r="F5" s="98" t="str">
        <f>Achievements!D7</f>
        <v>Repeat Cub Scout motto.  Explain</v>
      </c>
      <c r="G5" s="15" t="str">
        <f>IF(Achievements!T7&lt;&gt;"", Achievements!T7, " ")</f>
        <v xml:space="preserve"> </v>
      </c>
      <c r="I5" s="193"/>
      <c r="J5" s="15">
        <f>Electives!C7</f>
        <v>2</v>
      </c>
      <c r="K5" s="213" t="str">
        <f>Electives!D7</f>
        <v>Discuss emotional building/knocking</v>
      </c>
      <c r="L5" s="15" t="str">
        <f>IF(Electives!T7&lt;&gt;"", Electives!T7, "")</f>
        <v/>
      </c>
    </row>
    <row r="6" spans="1:12">
      <c r="A6" s="219" t="s">
        <v>143</v>
      </c>
      <c r="B6" s="215" t="str">
        <f>IF(COUNTIF(B18:B24,"C")&gt;0, COUNTIF(B18:B24,"C"), " ")</f>
        <v xml:space="preserve"> </v>
      </c>
      <c r="D6" s="197"/>
      <c r="E6" s="15">
        <f>Achievements!C8</f>
        <v>3</v>
      </c>
      <c r="F6" s="98" t="str">
        <f>Achievements!D8</f>
        <v>Show Cub Scout Salute.  Explain</v>
      </c>
      <c r="G6" s="15" t="str">
        <f>IF(Achievements!T8&lt;&gt;"", Achievements!T8, " ")</f>
        <v xml:space="preserve"> </v>
      </c>
      <c r="I6" s="194"/>
      <c r="J6" s="15">
        <f>Electives!C8</f>
        <v>3</v>
      </c>
      <c r="K6" s="213" t="str">
        <f>Electives!D8</f>
        <v>Build structures</v>
      </c>
      <c r="L6" s="15" t="str">
        <f>IF(Electives!T8&lt;&gt;"", Electives!T8, "")</f>
        <v/>
      </c>
    </row>
    <row r="7" spans="1:12">
      <c r="D7" s="197"/>
      <c r="E7" s="15">
        <f>Achievements!C9</f>
        <v>4</v>
      </c>
      <c r="F7" s="98" t="str">
        <f>Achievements!D9</f>
        <v>Play a game with your den</v>
      </c>
      <c r="G7" s="15" t="str">
        <f>IF(Achievements!T9&lt;&gt;"", Achievements!T9,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IF(Achievements!T10&lt;&gt;"", Achievements!T10, " ")</f>
        <v xml:space="preserve"> </v>
      </c>
      <c r="I8" s="192" t="s">
        <v>68</v>
      </c>
      <c r="J8" s="15">
        <f>Electives!C11</f>
        <v>1</v>
      </c>
      <c r="K8" s="213" t="str">
        <f>Electives!D11</f>
        <v>Explore motion</v>
      </c>
      <c r="L8" s="15" t="str">
        <f>IF(Electives!T11&lt;&gt;"", Electives!T11, "")</f>
        <v/>
      </c>
    </row>
    <row r="9" spans="1:12" ht="12.75" customHeight="1">
      <c r="A9" s="1" t="s">
        <v>13</v>
      </c>
      <c r="D9" s="137" t="str">
        <f>Achievements!C12</f>
        <v>Animal Kingdom</v>
      </c>
      <c r="E9" s="137"/>
      <c r="F9" s="137"/>
      <c r="G9" s="137"/>
      <c r="I9" s="193"/>
      <c r="J9" s="15">
        <f>Electives!C12</f>
        <v>2</v>
      </c>
      <c r="K9" s="213" t="str">
        <f>Electives!D12</f>
        <v>Explore force</v>
      </c>
      <c r="L9" s="15" t="str">
        <f>IF(Electives!T12&lt;&gt;"", Electives!T12, "")</f>
        <v/>
      </c>
    </row>
    <row r="10" spans="1:12" ht="12" customHeight="1">
      <c r="A10" s="18" t="str">
        <f>D3</f>
        <v>Lion's Honor</v>
      </c>
      <c r="B10" s="99" t="str">
        <f>Achievements!T11</f>
        <v xml:space="preserve"> </v>
      </c>
      <c r="D10" s="195" t="str">
        <f>IF(Achievements!$F12&lt;&gt;"", Achievements!$F12, " ")</f>
        <v>(do all)</v>
      </c>
      <c r="E10" s="15">
        <f>Achievements!C13</f>
        <v>1</v>
      </c>
      <c r="F10" s="98" t="str">
        <f>Achievements!D13</f>
        <v>Learn role of community servant</v>
      </c>
      <c r="G10" s="15" t="str">
        <f>IF(Achievements!T13&lt;&gt;"", Achievements!T13, " ")</f>
        <v xml:space="preserve"> </v>
      </c>
      <c r="I10" s="194"/>
      <c r="J10" s="15">
        <f>Electives!C13</f>
        <v>3</v>
      </c>
      <c r="K10" s="213" t="str">
        <f>Electives!D13</f>
        <v>Create useful object</v>
      </c>
      <c r="L10" s="15" t="str">
        <f>IF(Electives!T13&lt;&gt;"", Electives!T13, "")</f>
        <v/>
      </c>
    </row>
    <row r="11" spans="1:12">
      <c r="A11" s="19" t="str">
        <f>D14</f>
        <v>Fun on the Run!</v>
      </c>
      <c r="B11" s="99" t="str">
        <f>Achievements!T23</f>
        <v xml:space="preserve"> </v>
      </c>
      <c r="D11" s="195"/>
      <c r="E11" s="15">
        <f>Achievements!C14</f>
        <v>2</v>
      </c>
      <c r="F11" s="220" t="str">
        <f>Achievements!D14</f>
        <v>Demonstrate what to do in emergency</v>
      </c>
      <c r="G11" s="15" t="str">
        <f>IF(Achievements!T14&lt;&gt;"", Achievements!T14, " ")</f>
        <v xml:space="preserve"> </v>
      </c>
      <c r="I11" s="218" t="str">
        <f>Electives!D15</f>
        <v>I'll Do It Myself</v>
      </c>
      <c r="J11" s="218"/>
      <c r="K11" s="218"/>
      <c r="L11" s="218"/>
    </row>
    <row r="12" spans="1:12" ht="12.75" customHeight="1">
      <c r="A12" s="19" t="str">
        <f>D9</f>
        <v>Animal Kingdom</v>
      </c>
      <c r="B12" s="99" t="str">
        <f>Achievements!T17</f>
        <v xml:space="preserve"> </v>
      </c>
      <c r="D12" s="195"/>
      <c r="E12" s="15">
        <f>Achievements!C15</f>
        <v>3</v>
      </c>
      <c r="F12" s="222" t="str">
        <f>Achievements!D15</f>
        <v>Choose two energy savings projects</v>
      </c>
      <c r="G12" s="15" t="str">
        <f>IF(Achievements!T15&lt;&gt;"", Achievements!T15, " ")</f>
        <v xml:space="preserve"> </v>
      </c>
      <c r="I12" s="192" t="s">
        <v>68</v>
      </c>
      <c r="J12" s="15">
        <f>Electives!C16</f>
        <v>1</v>
      </c>
      <c r="K12" s="213" t="str">
        <f>Electives!D16</f>
        <v>Make a "Lion Bag" for personal gear</v>
      </c>
      <c r="L12" s="15" t="str">
        <f>IF(Electives!T16&lt;&gt;"", Electives!T16, "")</f>
        <v/>
      </c>
    </row>
    <row r="13" spans="1:12" ht="13.15" customHeight="1">
      <c r="A13" s="19" t="str">
        <f>D23</f>
        <v>Mountain Lion</v>
      </c>
      <c r="B13" s="99" t="str">
        <f>Achievements!T34</f>
        <v xml:space="preserve"> </v>
      </c>
      <c r="D13" s="195"/>
      <c r="E13" s="15">
        <f>Achievements!C16</f>
        <v>4</v>
      </c>
      <c r="F13" s="222" t="str">
        <f>Achievements!D16</f>
        <v>Participate in Lion den service project</v>
      </c>
      <c r="G13" s="15" t="str">
        <f>IF(Achievements!T16&lt;&gt;"", Achievements!T16, " ")</f>
        <v xml:space="preserve"> </v>
      </c>
      <c r="I13" s="193"/>
      <c r="J13" s="15">
        <f>Electives!C17</f>
        <v>2</v>
      </c>
      <c r="K13" s="213" t="str">
        <f>Electives!D17</f>
        <v>Make personal care checklist</v>
      </c>
      <c r="L13" s="15" t="str">
        <f>IF(Electives!T17&lt;&gt;"", Electives!T17, "")</f>
        <v/>
      </c>
    </row>
    <row r="14" spans="1:12">
      <c r="A14" s="117" t="str">
        <f>D19</f>
        <v>King of the Jungle</v>
      </c>
      <c r="B14" s="99" t="str">
        <f>Achievements!T28</f>
        <v xml:space="preserve"> </v>
      </c>
      <c r="D14" s="137" t="str">
        <f>Achievements!C18</f>
        <v>Fun on the Run!</v>
      </c>
      <c r="E14" s="137"/>
      <c r="F14" s="137"/>
      <c r="I14" s="194"/>
      <c r="J14" s="15">
        <f>Electives!C18</f>
        <v>3</v>
      </c>
      <c r="K14" s="213" t="str">
        <f>Electives!D18</f>
        <v>Practice tying shoelaces</v>
      </c>
      <c r="L14" s="15" t="str">
        <f>IF(Electives!T18&lt;&gt;"", Electives!T18, "")</f>
        <v/>
      </c>
    </row>
    <row r="15" spans="1:12">
      <c r="A15" s="38"/>
      <c r="B15" s="39"/>
      <c r="D15" s="192" t="s">
        <v>68</v>
      </c>
      <c r="E15" s="15">
        <f>Achievements!C19</f>
        <v>1</v>
      </c>
      <c r="F15" s="222" t="str">
        <f>Achievements!D19</f>
        <v>Demonstrate 3 exercises to do daily</v>
      </c>
      <c r="G15" s="15" t="str">
        <f>IF(Achievements!T19&lt;&gt;"", Achievements!T19,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IF(Achievements!T20&lt;&gt;"", Achievements!T20, " ")</f>
        <v xml:space="preserve"> </v>
      </c>
      <c r="I16" s="192" t="s">
        <v>68</v>
      </c>
      <c r="J16" s="15">
        <f>Electives!C21</f>
        <v>1</v>
      </c>
      <c r="K16" s="213" t="str">
        <f>Electives!D21</f>
        <v>Play a game with den</v>
      </c>
      <c r="L16" s="15" t="str">
        <f>IF(Electives!T21&lt;&gt;"", Electives!T21, "")</f>
        <v/>
      </c>
    </row>
    <row r="17" spans="1:12">
      <c r="A17" s="1" t="s">
        <v>13</v>
      </c>
      <c r="D17" s="193"/>
      <c r="E17" s="15">
        <f>Achievements!C21</f>
        <v>3</v>
      </c>
      <c r="F17" s="222" t="str">
        <f>Achievements!D21</f>
        <v>Understand importance of rest</v>
      </c>
      <c r="G17" s="15" t="str">
        <f>IF(Achievements!T21&lt;&gt;"", Achievements!T21, " ")</f>
        <v xml:space="preserve"> </v>
      </c>
      <c r="I17" s="193"/>
      <c r="J17" s="15">
        <f>Electives!C22</f>
        <v>2</v>
      </c>
      <c r="K17" s="213" t="str">
        <f>Electives!D22</f>
        <v>Do an obstacle course relay</v>
      </c>
      <c r="L17" s="15" t="str">
        <f>IF(Electives!T22&lt;&gt;"", Electives!T22, "")</f>
        <v/>
      </c>
    </row>
    <row r="18" spans="1:12" ht="13.15" customHeight="1">
      <c r="A18" s="18" t="str">
        <f>I3</f>
        <v>Build it Up, Knock it Down</v>
      </c>
      <c r="B18" s="99" t="str">
        <f>Electives!T9</f>
        <v xml:space="preserve"> </v>
      </c>
      <c r="D18" s="194"/>
      <c r="E18" s="15">
        <f>Achievements!C22</f>
        <v>4</v>
      </c>
      <c r="F18" s="220" t="str">
        <f>Achievements!D22</f>
        <v>Participate as a den in Jungle Field Day</v>
      </c>
      <c r="G18" s="15" t="str">
        <f>IF(Achievements!T22&lt;&gt;"", Achievements!T22, " ")</f>
        <v xml:space="preserve"> </v>
      </c>
      <c r="I18" s="194"/>
      <c r="J18" s="15">
        <f>Electives!C23</f>
        <v>3</v>
      </c>
      <c r="K18" s="213" t="str">
        <f>Electives!D23</f>
        <v>Run a box derby race</v>
      </c>
      <c r="L18" s="15" t="str">
        <f>IF(Electives!T23&lt;&gt;"", Electives!T23, "")</f>
        <v/>
      </c>
    </row>
    <row r="19" spans="1:12">
      <c r="A19" s="19" t="str">
        <f>I7</f>
        <v>Gizmos and Gadgets</v>
      </c>
      <c r="B19" s="99" t="str">
        <f>Electives!T14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Electives!T19</f>
        <v xml:space="preserve"> </v>
      </c>
      <c r="D20" s="192" t="s">
        <v>68</v>
      </c>
      <c r="E20" s="15">
        <f>Achievements!C25</f>
        <v>1</v>
      </c>
      <c r="F20" s="98" t="str">
        <f>Achievements!D25</f>
        <v>Participate in flag ceremony</v>
      </c>
      <c r="G20" s="15" t="str">
        <f>IF(Achievements!T25&lt;&gt;"", Achievements!T25, " ")</f>
        <v xml:space="preserve"> </v>
      </c>
      <c r="I20" s="192" t="s">
        <v>68</v>
      </c>
      <c r="J20" s="15">
        <f>Electives!C26</f>
        <v>1</v>
      </c>
      <c r="K20" s="213" t="str">
        <f>Electives!D26</f>
        <v>Explain choices have consequences</v>
      </c>
      <c r="L20" s="15" t="str">
        <f>IF(Electives!T26&lt;&gt;"", Electives!T26, "")</f>
        <v/>
      </c>
    </row>
    <row r="21" spans="1:12">
      <c r="A21" s="19" t="str">
        <f>I15</f>
        <v>On Your Mark</v>
      </c>
      <c r="B21" s="99" t="str">
        <f>Electives!T24</f>
        <v xml:space="preserve"> </v>
      </c>
      <c r="D21" s="193"/>
      <c r="E21" s="15">
        <f>Achievements!C26</f>
        <v>2</v>
      </c>
      <c r="F21" s="220" t="str">
        <f>Achievements!D26</f>
        <v>Explain what it means to be good citizen</v>
      </c>
      <c r="G21" s="15" t="str">
        <f>IF(Achievements!T26&lt;&gt;"", Achievements!T26, " ")</f>
        <v xml:space="preserve"> </v>
      </c>
      <c r="I21" s="193"/>
      <c r="J21" s="15">
        <f>Electives!C27</f>
        <v>2</v>
      </c>
      <c r="K21" s="213" t="str">
        <f>Electives!D27</f>
        <v>Perform a Good Turn</v>
      </c>
      <c r="L21" s="15" t="str">
        <f>IF(Electives!T27&lt;&gt;"", Electives!T27, "")</f>
        <v/>
      </c>
    </row>
    <row r="22" spans="1:12">
      <c r="A22" s="19" t="str">
        <f>I19</f>
        <v>Pick My Path</v>
      </c>
      <c r="B22" s="99" t="str">
        <f>Electives!T29</f>
        <v xml:space="preserve"> </v>
      </c>
      <c r="D22" s="194"/>
      <c r="E22" s="15">
        <f>Achievements!C27</f>
        <v>3</v>
      </c>
      <c r="F22" s="222" t="str">
        <f>Achievements!D27</f>
        <v>Explain what it means to be leader</v>
      </c>
      <c r="G22" s="15" t="str">
        <f>IF(Achievements!T27&lt;&gt;"", Achievements!T27, " ")</f>
        <v xml:space="preserve"> </v>
      </c>
      <c r="I22" s="194"/>
      <c r="J22" s="15">
        <f>Electives!C28</f>
        <v>3</v>
      </c>
      <c r="K22" s="213" t="str">
        <f>Electives!D28</f>
        <v>Teach a game to another person</v>
      </c>
      <c r="L22" s="15" t="str">
        <f>IF(Electives!T28&lt;&gt;"", Electives!T28, "")</f>
        <v/>
      </c>
    </row>
    <row r="23" spans="1:12">
      <c r="A23" s="19" t="str">
        <f>I23</f>
        <v>Ready, Set, Grow</v>
      </c>
      <c r="B23" s="99" t="str">
        <f>Electives!T34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Electives!T38</f>
        <v xml:space="preserve"> </v>
      </c>
      <c r="D24" s="192" t="s">
        <v>68</v>
      </c>
      <c r="E24" s="15" t="str">
        <f>Achievements!C30</f>
        <v>1a</v>
      </c>
      <c r="F24" s="98" t="str">
        <f>Achievements!D30</f>
        <v>Gather items for outdoor adventure</v>
      </c>
      <c r="G24" s="15" t="str">
        <f>IF(Achievements!T30&lt;&gt;"", Achievements!T30, " ")</f>
        <v xml:space="preserve"> </v>
      </c>
      <c r="I24" s="192" t="s">
        <v>68</v>
      </c>
      <c r="J24" s="15">
        <f>Electives!C31</f>
        <v>1</v>
      </c>
      <c r="K24" s="223" t="str">
        <f>Electives!D31</f>
        <v>Demonstrate ways and skills to garden</v>
      </c>
      <c r="L24" s="15" t="str">
        <f>IF(Electives!T31&lt;&gt;"", Electives!T31, "")</f>
        <v/>
      </c>
    </row>
    <row r="25" spans="1:12" ht="12.75" customHeight="1">
      <c r="A25" s="2"/>
      <c r="B25" s="14"/>
      <c r="D25" s="193"/>
      <c r="E25" s="15" t="str">
        <f>Achievements!C31</f>
        <v>1b</v>
      </c>
      <c r="F25" s="98" t="str">
        <f>Achievements!D31</f>
        <v>Understand the buddy system</v>
      </c>
      <c r="G25" s="15" t="str">
        <f>IF(Achievements!T31&lt;&gt;"", Achievements!T31, " ")</f>
        <v xml:space="preserve"> </v>
      </c>
      <c r="I25" s="193"/>
      <c r="J25" s="15">
        <f>Electives!C32</f>
        <v>2</v>
      </c>
      <c r="K25" s="213" t="str">
        <f>Electives!D32</f>
        <v>Learn about food sources</v>
      </c>
      <c r="L25" s="15" t="str">
        <f>IF(Electives!T32&lt;&gt;"", Electives!T32, "")</f>
        <v/>
      </c>
    </row>
    <row r="26" spans="1:12" ht="12.75" customHeight="1">
      <c r="A26" s="2"/>
      <c r="B26" s="14"/>
      <c r="D26" s="193"/>
      <c r="E26" s="15">
        <f>Achievements!C32</f>
        <v>2</v>
      </c>
      <c r="F26" s="98" t="str">
        <f>Achievements!D32</f>
        <v>Learn what SAW means</v>
      </c>
      <c r="G26" s="15" t="str">
        <f>IF(Achievements!T32&lt;&gt;"", Achievements!T32, " ")</f>
        <v xml:space="preserve"> </v>
      </c>
      <c r="I26" s="194"/>
      <c r="J26" s="15">
        <f>Electives!C33</f>
        <v>3</v>
      </c>
      <c r="K26" s="213" t="str">
        <f>Electives!D33</f>
        <v>Plant small container garden</v>
      </c>
      <c r="L26" s="15" t="str">
        <f>IF(Electives!T33&lt;&gt;"", Electives!T33, "")</f>
        <v/>
      </c>
    </row>
    <row r="27" spans="1:12" ht="13.15" customHeight="1">
      <c r="A27" s="83" t="s">
        <v>47</v>
      </c>
      <c r="B27" s="102"/>
      <c r="D27" s="194"/>
      <c r="E27" s="15">
        <f>Achievements!C33</f>
        <v>3</v>
      </c>
      <c r="F27" s="221" t="str">
        <f>Achievements!D33</f>
        <v>Demonstrate respect for nature and animals</v>
      </c>
      <c r="G27" s="15" t="str">
        <f>IF(Achievements!T33&lt;&gt;"", Achievements!T33,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IF(Electives!T36&lt;&gt;"", Electives!T36, "")</f>
        <v/>
      </c>
    </row>
    <row r="29" spans="1:12" ht="12.75" customHeight="1">
      <c r="A29" s="84" t="s">
        <v>110</v>
      </c>
      <c r="B29" s="103"/>
      <c r="I29" s="195"/>
      <c r="J29" s="15">
        <f>Electives!C37</f>
        <v>2</v>
      </c>
      <c r="K29" s="213" t="str">
        <f>Electives!D37</f>
        <v>Play as jungle animal with den</v>
      </c>
      <c r="L29" s="15" t="str">
        <f>IF(Electives!T37&lt;&gt;"", Electives!T37,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IF(Achievements!T72&lt;&gt;"", Achievements!T72, " ")</f>
        <v xml:space="preserve"> </v>
      </c>
    </row>
    <row r="69" spans="2:12">
      <c r="B69" s="127"/>
      <c r="D69" s="127"/>
      <c r="E69" s="127"/>
      <c r="G69" s="128" t="str">
        <f>IF(Achievements!T73&lt;&gt;"", Achievements!T73,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poI/+uBbF7+0pXFuRbGXZ5HMDEdo+Nwa9z8Gy+n17wzHcY6p/vgEReq4lVH7n4lhSJ9sEg++qM9/yJNA6S8HVQ==" saltValue="mp4IuuPaKVrbUmkqTVEyd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16</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IF(Achievements!U6&lt;&gt;"", Achievements!U6, " ")</f>
        <v xml:space="preserve"> </v>
      </c>
      <c r="I4" s="192" t="s">
        <v>68</v>
      </c>
      <c r="J4" s="15">
        <f>Electives!C6</f>
        <v>1</v>
      </c>
      <c r="K4" s="213" t="str">
        <f>Electives!D6</f>
        <v>Discuss things built/knocked down</v>
      </c>
      <c r="L4" s="15" t="str">
        <f>IF(Electives!U6&lt;&gt;"", Electives!U6, "")</f>
        <v/>
      </c>
    </row>
    <row r="5" spans="1:12">
      <c r="A5" s="17" t="s">
        <v>69</v>
      </c>
      <c r="B5" s="215" t="str">
        <f>IF(COUNTIF(B10:B14,"C")&gt;0, COUNTIF(B10:B14,"C"), " ")</f>
        <v xml:space="preserve"> </v>
      </c>
      <c r="D5" s="197"/>
      <c r="E5" s="15">
        <f>Achievements!C7</f>
        <v>2</v>
      </c>
      <c r="F5" s="98" t="str">
        <f>Achievements!D7</f>
        <v>Repeat Cub Scout motto.  Explain</v>
      </c>
      <c r="G5" s="15" t="str">
        <f>IF(Achievements!U7&lt;&gt;"", Achievements!U7, " ")</f>
        <v xml:space="preserve"> </v>
      </c>
      <c r="I5" s="193"/>
      <c r="J5" s="15">
        <f>Electives!C7</f>
        <v>2</v>
      </c>
      <c r="K5" s="213" t="str">
        <f>Electives!D7</f>
        <v>Discuss emotional building/knocking</v>
      </c>
      <c r="L5" s="15" t="str">
        <f>IF(Electives!U7&lt;&gt;"", Electives!U7, "")</f>
        <v/>
      </c>
    </row>
    <row r="6" spans="1:12">
      <c r="A6" s="219" t="s">
        <v>143</v>
      </c>
      <c r="B6" s="215" t="str">
        <f>IF(COUNTIF(B18:B24,"C")&gt;0, COUNTIF(B18:B24,"C"), " ")</f>
        <v xml:space="preserve"> </v>
      </c>
      <c r="D6" s="197"/>
      <c r="E6" s="15">
        <f>Achievements!C8</f>
        <v>3</v>
      </c>
      <c r="F6" s="98" t="str">
        <f>Achievements!D8</f>
        <v>Show Cub Scout Salute.  Explain</v>
      </c>
      <c r="G6" s="15" t="str">
        <f>IF(Achievements!U8&lt;&gt;"", Achievements!U8, " ")</f>
        <v xml:space="preserve"> </v>
      </c>
      <c r="I6" s="194"/>
      <c r="J6" s="15">
        <f>Electives!C8</f>
        <v>3</v>
      </c>
      <c r="K6" s="213" t="str">
        <f>Electives!D8</f>
        <v>Build structures</v>
      </c>
      <c r="L6" s="15" t="str">
        <f>IF(Electives!U8&lt;&gt;"", Electives!U8, "")</f>
        <v/>
      </c>
    </row>
    <row r="7" spans="1:12">
      <c r="D7" s="197"/>
      <c r="E7" s="15">
        <f>Achievements!C9</f>
        <v>4</v>
      </c>
      <c r="F7" s="98" t="str">
        <f>Achievements!D9</f>
        <v>Play a game with your den</v>
      </c>
      <c r="G7" s="15" t="str">
        <f>IF(Achievements!U9&lt;&gt;"", Achievements!U9,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IF(Achievements!U10&lt;&gt;"", Achievements!U10, " ")</f>
        <v xml:space="preserve"> </v>
      </c>
      <c r="I8" s="192" t="s">
        <v>68</v>
      </c>
      <c r="J8" s="15">
        <f>Electives!C11</f>
        <v>1</v>
      </c>
      <c r="K8" s="213" t="str">
        <f>Electives!D11</f>
        <v>Explore motion</v>
      </c>
      <c r="L8" s="15" t="str">
        <f>IF(Electives!U11&lt;&gt;"", Electives!U11, "")</f>
        <v/>
      </c>
    </row>
    <row r="9" spans="1:12" ht="12.75" customHeight="1">
      <c r="A9" s="1" t="s">
        <v>13</v>
      </c>
      <c r="D9" s="137" t="str">
        <f>Achievements!C12</f>
        <v>Animal Kingdom</v>
      </c>
      <c r="E9" s="137"/>
      <c r="F9" s="137"/>
      <c r="G9" s="137"/>
      <c r="I9" s="193"/>
      <c r="J9" s="15">
        <f>Electives!C12</f>
        <v>2</v>
      </c>
      <c r="K9" s="213" t="str">
        <f>Electives!D12</f>
        <v>Explore force</v>
      </c>
      <c r="L9" s="15" t="str">
        <f>IF(Electives!U12&lt;&gt;"", Electives!U12, "")</f>
        <v/>
      </c>
    </row>
    <row r="10" spans="1:12" ht="12" customHeight="1">
      <c r="A10" s="18" t="str">
        <f>D3</f>
        <v>Lion's Honor</v>
      </c>
      <c r="B10" s="99" t="str">
        <f>Achievements!U11</f>
        <v xml:space="preserve"> </v>
      </c>
      <c r="D10" s="195" t="str">
        <f>IF(Achievements!$F12&lt;&gt;"", Achievements!$F12, " ")</f>
        <v>(do all)</v>
      </c>
      <c r="E10" s="15">
        <f>Achievements!C13</f>
        <v>1</v>
      </c>
      <c r="F10" s="98" t="str">
        <f>Achievements!D13</f>
        <v>Learn role of community servant</v>
      </c>
      <c r="G10" s="15" t="str">
        <f>IF(Achievements!U13&lt;&gt;"", Achievements!U13, " ")</f>
        <v xml:space="preserve"> </v>
      </c>
      <c r="I10" s="194"/>
      <c r="J10" s="15">
        <f>Electives!C13</f>
        <v>3</v>
      </c>
      <c r="K10" s="213" t="str">
        <f>Electives!D13</f>
        <v>Create useful object</v>
      </c>
      <c r="L10" s="15" t="str">
        <f>IF(Electives!U13&lt;&gt;"", Electives!U13, "")</f>
        <v/>
      </c>
    </row>
    <row r="11" spans="1:12">
      <c r="A11" s="19" t="str">
        <f>D14</f>
        <v>Fun on the Run!</v>
      </c>
      <c r="B11" s="99" t="str">
        <f>Achievements!U23</f>
        <v xml:space="preserve"> </v>
      </c>
      <c r="D11" s="195"/>
      <c r="E11" s="15">
        <f>Achievements!C14</f>
        <v>2</v>
      </c>
      <c r="F11" s="220" t="str">
        <f>Achievements!D14</f>
        <v>Demonstrate what to do in emergency</v>
      </c>
      <c r="G11" s="15" t="str">
        <f>IF(Achievements!U14&lt;&gt;"", Achievements!U14, " ")</f>
        <v xml:space="preserve"> </v>
      </c>
      <c r="I11" s="218" t="str">
        <f>Electives!D15</f>
        <v>I'll Do It Myself</v>
      </c>
      <c r="J11" s="218"/>
      <c r="K11" s="218"/>
      <c r="L11" s="218"/>
    </row>
    <row r="12" spans="1:12" ht="12.75" customHeight="1">
      <c r="A12" s="19" t="str">
        <f>D9</f>
        <v>Animal Kingdom</v>
      </c>
      <c r="B12" s="99" t="str">
        <f>Achievements!U17</f>
        <v xml:space="preserve"> </v>
      </c>
      <c r="D12" s="195"/>
      <c r="E12" s="15">
        <f>Achievements!C15</f>
        <v>3</v>
      </c>
      <c r="F12" s="222" t="str">
        <f>Achievements!D15</f>
        <v>Choose two energy savings projects</v>
      </c>
      <c r="G12" s="15" t="str">
        <f>IF(Achievements!U15&lt;&gt;"", Achievements!U15, " ")</f>
        <v xml:space="preserve"> </v>
      </c>
      <c r="I12" s="192" t="s">
        <v>68</v>
      </c>
      <c r="J12" s="15">
        <f>Electives!C16</f>
        <v>1</v>
      </c>
      <c r="K12" s="213" t="str">
        <f>Electives!D16</f>
        <v>Make a "Lion Bag" for personal gear</v>
      </c>
      <c r="L12" s="15" t="str">
        <f>IF(Electives!U16&lt;&gt;"", Electives!U16, "")</f>
        <v/>
      </c>
    </row>
    <row r="13" spans="1:12" ht="13.15" customHeight="1">
      <c r="A13" s="19" t="str">
        <f>D23</f>
        <v>Mountain Lion</v>
      </c>
      <c r="B13" s="99" t="str">
        <f>Achievements!U34</f>
        <v xml:space="preserve"> </v>
      </c>
      <c r="D13" s="195"/>
      <c r="E13" s="15">
        <f>Achievements!C16</f>
        <v>4</v>
      </c>
      <c r="F13" s="222" t="str">
        <f>Achievements!D16</f>
        <v>Participate in Lion den service project</v>
      </c>
      <c r="G13" s="15" t="str">
        <f>IF(Achievements!U16&lt;&gt;"", Achievements!U16, " ")</f>
        <v xml:space="preserve"> </v>
      </c>
      <c r="I13" s="193"/>
      <c r="J13" s="15">
        <f>Electives!C17</f>
        <v>2</v>
      </c>
      <c r="K13" s="213" t="str">
        <f>Electives!D17</f>
        <v>Make personal care checklist</v>
      </c>
      <c r="L13" s="15" t="str">
        <f>IF(Electives!U17&lt;&gt;"", Electives!U17, "")</f>
        <v/>
      </c>
    </row>
    <row r="14" spans="1:12">
      <c r="A14" s="117" t="str">
        <f>D19</f>
        <v>King of the Jungle</v>
      </c>
      <c r="B14" s="99" t="str">
        <f>Achievements!U28</f>
        <v xml:space="preserve"> </v>
      </c>
      <c r="D14" s="137" t="str">
        <f>Achievements!C18</f>
        <v>Fun on the Run!</v>
      </c>
      <c r="E14" s="137"/>
      <c r="F14" s="137"/>
      <c r="I14" s="194"/>
      <c r="J14" s="15">
        <f>Electives!C18</f>
        <v>3</v>
      </c>
      <c r="K14" s="213" t="str">
        <f>Electives!D18</f>
        <v>Practice tying shoelaces</v>
      </c>
      <c r="L14" s="15" t="str">
        <f>IF(Electives!U18&lt;&gt;"", Electives!U18, "")</f>
        <v/>
      </c>
    </row>
    <row r="15" spans="1:12">
      <c r="A15" s="38"/>
      <c r="B15" s="39"/>
      <c r="D15" s="192" t="s">
        <v>68</v>
      </c>
      <c r="E15" s="15">
        <f>Achievements!C19</f>
        <v>1</v>
      </c>
      <c r="F15" s="222" t="str">
        <f>Achievements!D19</f>
        <v>Demonstrate 3 exercises to do daily</v>
      </c>
      <c r="G15" s="15" t="str">
        <f>IF(Achievements!U19&lt;&gt;"", Achievements!U19,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IF(Achievements!U20&lt;&gt;"", Achievements!U20, " ")</f>
        <v xml:space="preserve"> </v>
      </c>
      <c r="I16" s="192" t="s">
        <v>68</v>
      </c>
      <c r="J16" s="15">
        <f>Electives!C21</f>
        <v>1</v>
      </c>
      <c r="K16" s="213" t="str">
        <f>Electives!D21</f>
        <v>Play a game with den</v>
      </c>
      <c r="L16" s="15" t="str">
        <f>IF(Electives!U21&lt;&gt;"", Electives!U21, "")</f>
        <v/>
      </c>
    </row>
    <row r="17" spans="1:12">
      <c r="A17" s="1" t="s">
        <v>13</v>
      </c>
      <c r="D17" s="193"/>
      <c r="E17" s="15">
        <f>Achievements!C21</f>
        <v>3</v>
      </c>
      <c r="F17" s="222" t="str">
        <f>Achievements!D21</f>
        <v>Understand importance of rest</v>
      </c>
      <c r="G17" s="15" t="str">
        <f>IF(Achievements!U21&lt;&gt;"", Achievements!U21, " ")</f>
        <v xml:space="preserve"> </v>
      </c>
      <c r="I17" s="193"/>
      <c r="J17" s="15">
        <f>Electives!C22</f>
        <v>2</v>
      </c>
      <c r="K17" s="213" t="str">
        <f>Electives!D22</f>
        <v>Do an obstacle course relay</v>
      </c>
      <c r="L17" s="15" t="str">
        <f>IF(Electives!U22&lt;&gt;"", Electives!U22, "")</f>
        <v/>
      </c>
    </row>
    <row r="18" spans="1:12" ht="13.15" customHeight="1">
      <c r="A18" s="18" t="str">
        <f>I3</f>
        <v>Build it Up, Knock it Down</v>
      </c>
      <c r="B18" s="99" t="str">
        <f>Electives!U9</f>
        <v xml:space="preserve"> </v>
      </c>
      <c r="D18" s="194"/>
      <c r="E18" s="15">
        <f>Achievements!C22</f>
        <v>4</v>
      </c>
      <c r="F18" s="220" t="str">
        <f>Achievements!D22</f>
        <v>Participate as a den in Jungle Field Day</v>
      </c>
      <c r="G18" s="15" t="str">
        <f>IF(Achievements!U22&lt;&gt;"", Achievements!U22, " ")</f>
        <v xml:space="preserve"> </v>
      </c>
      <c r="I18" s="194"/>
      <c r="J18" s="15">
        <f>Electives!C23</f>
        <v>3</v>
      </c>
      <c r="K18" s="213" t="str">
        <f>Electives!D23</f>
        <v>Run a box derby race</v>
      </c>
      <c r="L18" s="15" t="str">
        <f>IF(Electives!U23&lt;&gt;"", Electives!U23, "")</f>
        <v/>
      </c>
    </row>
    <row r="19" spans="1:12">
      <c r="A19" s="19" t="str">
        <f>I7</f>
        <v>Gizmos and Gadgets</v>
      </c>
      <c r="B19" s="99" t="str">
        <f>Electives!U14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Electives!U19</f>
        <v xml:space="preserve"> </v>
      </c>
      <c r="D20" s="192" t="s">
        <v>68</v>
      </c>
      <c r="E20" s="15">
        <f>Achievements!C25</f>
        <v>1</v>
      </c>
      <c r="F20" s="98" t="str">
        <f>Achievements!D25</f>
        <v>Participate in flag ceremony</v>
      </c>
      <c r="G20" s="15" t="str">
        <f>IF(Achievements!U25&lt;&gt;"", Achievements!U25, " ")</f>
        <v xml:space="preserve"> </v>
      </c>
      <c r="I20" s="192" t="s">
        <v>68</v>
      </c>
      <c r="J20" s="15">
        <f>Electives!C26</f>
        <v>1</v>
      </c>
      <c r="K20" s="213" t="str">
        <f>Electives!D26</f>
        <v>Explain choices have consequences</v>
      </c>
      <c r="L20" s="15" t="str">
        <f>IF(Electives!U26&lt;&gt;"", Electives!U26, "")</f>
        <v/>
      </c>
    </row>
    <row r="21" spans="1:12">
      <c r="A21" s="19" t="str">
        <f>I15</f>
        <v>On Your Mark</v>
      </c>
      <c r="B21" s="99" t="str">
        <f>Electives!U24</f>
        <v xml:space="preserve"> </v>
      </c>
      <c r="D21" s="193"/>
      <c r="E21" s="15">
        <f>Achievements!C26</f>
        <v>2</v>
      </c>
      <c r="F21" s="220" t="str">
        <f>Achievements!D26</f>
        <v>Explain what it means to be good citizen</v>
      </c>
      <c r="G21" s="15" t="str">
        <f>IF(Achievements!U26&lt;&gt;"", Achievements!U26, " ")</f>
        <v xml:space="preserve"> </v>
      </c>
      <c r="I21" s="193"/>
      <c r="J21" s="15">
        <f>Electives!C27</f>
        <v>2</v>
      </c>
      <c r="K21" s="213" t="str">
        <f>Electives!D27</f>
        <v>Perform a Good Turn</v>
      </c>
      <c r="L21" s="15" t="str">
        <f>IF(Electives!U27&lt;&gt;"", Electives!U27, "")</f>
        <v/>
      </c>
    </row>
    <row r="22" spans="1:12">
      <c r="A22" s="19" t="str">
        <f>I19</f>
        <v>Pick My Path</v>
      </c>
      <c r="B22" s="99" t="str">
        <f>Electives!U29</f>
        <v xml:space="preserve"> </v>
      </c>
      <c r="D22" s="194"/>
      <c r="E22" s="15">
        <f>Achievements!C27</f>
        <v>3</v>
      </c>
      <c r="F22" s="222" t="str">
        <f>Achievements!D27</f>
        <v>Explain what it means to be leader</v>
      </c>
      <c r="G22" s="15" t="str">
        <f>IF(Achievements!U27&lt;&gt;"", Achievements!U27, " ")</f>
        <v xml:space="preserve"> </v>
      </c>
      <c r="I22" s="194"/>
      <c r="J22" s="15">
        <f>Electives!C28</f>
        <v>3</v>
      </c>
      <c r="K22" s="213" t="str">
        <f>Electives!D28</f>
        <v>Teach a game to another person</v>
      </c>
      <c r="L22" s="15" t="str">
        <f>IF(Electives!U28&lt;&gt;"", Electives!U28, "")</f>
        <v/>
      </c>
    </row>
    <row r="23" spans="1:12">
      <c r="A23" s="19" t="str">
        <f>I23</f>
        <v>Ready, Set, Grow</v>
      </c>
      <c r="B23" s="99" t="str">
        <f>Electives!U34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Electives!U38</f>
        <v xml:space="preserve"> </v>
      </c>
      <c r="D24" s="192" t="s">
        <v>68</v>
      </c>
      <c r="E24" s="15" t="str">
        <f>Achievements!C30</f>
        <v>1a</v>
      </c>
      <c r="F24" s="98" t="str">
        <f>Achievements!D30</f>
        <v>Gather items for outdoor adventure</v>
      </c>
      <c r="G24" s="15" t="str">
        <f>IF(Achievements!U30&lt;&gt;"", Achievements!U30, " ")</f>
        <v xml:space="preserve"> </v>
      </c>
      <c r="I24" s="192" t="s">
        <v>68</v>
      </c>
      <c r="J24" s="15">
        <f>Electives!C31</f>
        <v>1</v>
      </c>
      <c r="K24" s="223" t="str">
        <f>Electives!D31</f>
        <v>Demonstrate ways and skills to garden</v>
      </c>
      <c r="L24" s="15" t="str">
        <f>IF(Electives!U31&lt;&gt;"", Electives!U31, "")</f>
        <v/>
      </c>
    </row>
    <row r="25" spans="1:12" ht="12.75" customHeight="1">
      <c r="A25" s="2"/>
      <c r="B25" s="14"/>
      <c r="D25" s="193"/>
      <c r="E25" s="15" t="str">
        <f>Achievements!C31</f>
        <v>1b</v>
      </c>
      <c r="F25" s="98" t="str">
        <f>Achievements!D31</f>
        <v>Understand the buddy system</v>
      </c>
      <c r="G25" s="15" t="str">
        <f>IF(Achievements!U31&lt;&gt;"", Achievements!U31, " ")</f>
        <v xml:space="preserve"> </v>
      </c>
      <c r="I25" s="193"/>
      <c r="J25" s="15">
        <f>Electives!C32</f>
        <v>2</v>
      </c>
      <c r="K25" s="213" t="str">
        <f>Electives!D32</f>
        <v>Learn about food sources</v>
      </c>
      <c r="L25" s="15" t="str">
        <f>IF(Electives!U32&lt;&gt;"", Electives!U32, "")</f>
        <v/>
      </c>
    </row>
    <row r="26" spans="1:12" ht="12.75" customHeight="1">
      <c r="A26" s="2"/>
      <c r="B26" s="14"/>
      <c r="D26" s="193"/>
      <c r="E26" s="15">
        <f>Achievements!C32</f>
        <v>2</v>
      </c>
      <c r="F26" s="98" t="str">
        <f>Achievements!D32</f>
        <v>Learn what SAW means</v>
      </c>
      <c r="G26" s="15" t="str">
        <f>IF(Achievements!U32&lt;&gt;"", Achievements!U32, " ")</f>
        <v xml:space="preserve"> </v>
      </c>
      <c r="I26" s="194"/>
      <c r="J26" s="15">
        <f>Electives!C33</f>
        <v>3</v>
      </c>
      <c r="K26" s="213" t="str">
        <f>Electives!D33</f>
        <v>Plant small container garden</v>
      </c>
      <c r="L26" s="15" t="str">
        <f>IF(Electives!U33&lt;&gt;"", Electives!U33, "")</f>
        <v/>
      </c>
    </row>
    <row r="27" spans="1:12" ht="13.15" customHeight="1">
      <c r="A27" s="83" t="s">
        <v>47</v>
      </c>
      <c r="B27" s="102"/>
      <c r="D27" s="194"/>
      <c r="E27" s="15">
        <f>Achievements!C33</f>
        <v>3</v>
      </c>
      <c r="F27" s="221" t="str">
        <f>Achievements!D33</f>
        <v>Demonstrate respect for nature and animals</v>
      </c>
      <c r="G27" s="15" t="str">
        <f>IF(Achievements!U33&lt;&gt;"", Achievements!U33,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IF(Electives!U36&lt;&gt;"", Electives!U36, "")</f>
        <v/>
      </c>
    </row>
    <row r="29" spans="1:12" ht="12.75" customHeight="1">
      <c r="A29" s="84" t="s">
        <v>110</v>
      </c>
      <c r="B29" s="103"/>
      <c r="I29" s="195"/>
      <c r="J29" s="15">
        <f>Electives!C37</f>
        <v>2</v>
      </c>
      <c r="K29" s="213" t="str">
        <f>Electives!D37</f>
        <v>Play as jungle animal with den</v>
      </c>
      <c r="L29" s="15" t="str">
        <f>IF(Electives!U37&lt;&gt;"", Electives!U37,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IF(Achievements!U72&lt;&gt;"", Achievements!U72, " ")</f>
        <v xml:space="preserve"> </v>
      </c>
    </row>
    <row r="69" spans="2:12">
      <c r="B69" s="127"/>
      <c r="D69" s="127"/>
      <c r="E69" s="127"/>
      <c r="G69" s="128" t="str">
        <f>IF(Achievements!U73&lt;&gt;"", Achievements!U73,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K2uo0VHH4KsBsy7fID8i5EUI7NOPmXrm+SHIUvOVaIy9CrnjN2Gqr3y251yvaPKUg5B8IrBkR0VarBnlDlj8Aw==" saltValue="UYDlo+zYq29poV2tFMWSF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17</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IF(Achievements!V6&lt;&gt;"", Achievements!V6, " ")</f>
        <v xml:space="preserve"> </v>
      </c>
      <c r="I4" s="192" t="s">
        <v>68</v>
      </c>
      <c r="J4" s="15">
        <f>Electives!C6</f>
        <v>1</v>
      </c>
      <c r="K4" s="213" t="str">
        <f>Electives!D6</f>
        <v>Discuss things built/knocked down</v>
      </c>
      <c r="L4" s="15" t="str">
        <f>IF(Electives!V6&lt;&gt;"", Electives!V6, "")</f>
        <v/>
      </c>
    </row>
    <row r="5" spans="1:12">
      <c r="A5" s="17" t="s">
        <v>69</v>
      </c>
      <c r="B5" s="215" t="str">
        <f>IF(COUNTIF(B10:B14,"C")&gt;0, COUNTIF(B10:B14,"C"), " ")</f>
        <v xml:space="preserve"> </v>
      </c>
      <c r="D5" s="197"/>
      <c r="E5" s="15">
        <f>Achievements!C7</f>
        <v>2</v>
      </c>
      <c r="F5" s="98" t="str">
        <f>Achievements!D7</f>
        <v>Repeat Cub Scout motto.  Explain</v>
      </c>
      <c r="G5" s="15" t="str">
        <f>IF(Achievements!V7&lt;&gt;"", Achievements!V7, " ")</f>
        <v xml:space="preserve"> </v>
      </c>
      <c r="I5" s="193"/>
      <c r="J5" s="15">
        <f>Electives!C7</f>
        <v>2</v>
      </c>
      <c r="K5" s="213" t="str">
        <f>Electives!D7</f>
        <v>Discuss emotional building/knocking</v>
      </c>
      <c r="L5" s="15" t="str">
        <f>IF(Electives!V7&lt;&gt;"", Electives!V7, "")</f>
        <v/>
      </c>
    </row>
    <row r="6" spans="1:12">
      <c r="A6" s="219" t="s">
        <v>143</v>
      </c>
      <c r="B6" s="215" t="str">
        <f>IF(COUNTIF(B18:B24,"C")&gt;0, COUNTIF(B18:B24,"C"), " ")</f>
        <v xml:space="preserve"> </v>
      </c>
      <c r="D6" s="197"/>
      <c r="E6" s="15">
        <f>Achievements!C8</f>
        <v>3</v>
      </c>
      <c r="F6" s="98" t="str">
        <f>Achievements!D8</f>
        <v>Show Cub Scout Salute.  Explain</v>
      </c>
      <c r="G6" s="15" t="str">
        <f>IF(Achievements!V8&lt;&gt;"", Achievements!V8, " ")</f>
        <v xml:space="preserve"> </v>
      </c>
      <c r="I6" s="194"/>
      <c r="J6" s="15">
        <f>Electives!C8</f>
        <v>3</v>
      </c>
      <c r="K6" s="213" t="str">
        <f>Electives!D8</f>
        <v>Build structures</v>
      </c>
      <c r="L6" s="15" t="str">
        <f>IF(Electives!V8&lt;&gt;"", Electives!V8, "")</f>
        <v/>
      </c>
    </row>
    <row r="7" spans="1:12">
      <c r="D7" s="197"/>
      <c r="E7" s="15">
        <f>Achievements!C9</f>
        <v>4</v>
      </c>
      <c r="F7" s="98" t="str">
        <f>Achievements!D9</f>
        <v>Play a game with your den</v>
      </c>
      <c r="G7" s="15" t="str">
        <f>IF(Achievements!V9&lt;&gt;"", Achievements!V9,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IF(Achievements!V10&lt;&gt;"", Achievements!V10, " ")</f>
        <v xml:space="preserve"> </v>
      </c>
      <c r="I8" s="192" t="s">
        <v>68</v>
      </c>
      <c r="J8" s="15">
        <f>Electives!C11</f>
        <v>1</v>
      </c>
      <c r="K8" s="213" t="str">
        <f>Electives!D11</f>
        <v>Explore motion</v>
      </c>
      <c r="L8" s="15" t="str">
        <f>IF(Electives!V11&lt;&gt;"", Electives!V11, "")</f>
        <v/>
      </c>
    </row>
    <row r="9" spans="1:12" ht="12.75" customHeight="1">
      <c r="A9" s="1" t="s">
        <v>13</v>
      </c>
      <c r="D9" s="137" t="str">
        <f>Achievements!C12</f>
        <v>Animal Kingdom</v>
      </c>
      <c r="E9" s="137"/>
      <c r="F9" s="137"/>
      <c r="G9" s="137"/>
      <c r="I9" s="193"/>
      <c r="J9" s="15">
        <f>Electives!C12</f>
        <v>2</v>
      </c>
      <c r="K9" s="213" t="str">
        <f>Electives!D12</f>
        <v>Explore force</v>
      </c>
      <c r="L9" s="15" t="str">
        <f>IF(Electives!V12&lt;&gt;"", Electives!V12, "")</f>
        <v/>
      </c>
    </row>
    <row r="10" spans="1:12" ht="12" customHeight="1">
      <c r="A10" s="18" t="str">
        <f>D3</f>
        <v>Lion's Honor</v>
      </c>
      <c r="B10" s="99" t="str">
        <f>Achievements!V11</f>
        <v xml:space="preserve"> </v>
      </c>
      <c r="D10" s="195" t="str">
        <f>IF(Achievements!$F12&lt;&gt;"", Achievements!$F12, " ")</f>
        <v>(do all)</v>
      </c>
      <c r="E10" s="15">
        <f>Achievements!C13</f>
        <v>1</v>
      </c>
      <c r="F10" s="98" t="str">
        <f>Achievements!D13</f>
        <v>Learn role of community servant</v>
      </c>
      <c r="G10" s="15" t="str">
        <f>IF(Achievements!V13&lt;&gt;"", Achievements!V13, " ")</f>
        <v xml:space="preserve"> </v>
      </c>
      <c r="I10" s="194"/>
      <c r="J10" s="15">
        <f>Electives!C13</f>
        <v>3</v>
      </c>
      <c r="K10" s="213" t="str">
        <f>Electives!D13</f>
        <v>Create useful object</v>
      </c>
      <c r="L10" s="15" t="str">
        <f>IF(Electives!V13&lt;&gt;"", Electives!V13, "")</f>
        <v/>
      </c>
    </row>
    <row r="11" spans="1:12">
      <c r="A11" s="19" t="str">
        <f>D14</f>
        <v>Fun on the Run!</v>
      </c>
      <c r="B11" s="99" t="str">
        <f>Achievements!V23</f>
        <v xml:space="preserve"> </v>
      </c>
      <c r="D11" s="195"/>
      <c r="E11" s="15">
        <f>Achievements!C14</f>
        <v>2</v>
      </c>
      <c r="F11" s="220" t="str">
        <f>Achievements!D14</f>
        <v>Demonstrate what to do in emergency</v>
      </c>
      <c r="G11" s="15" t="str">
        <f>IF(Achievements!V14&lt;&gt;"", Achievements!V14, " ")</f>
        <v xml:space="preserve"> </v>
      </c>
      <c r="I11" s="218" t="str">
        <f>Electives!D15</f>
        <v>I'll Do It Myself</v>
      </c>
      <c r="J11" s="218"/>
      <c r="K11" s="218"/>
      <c r="L11" s="218"/>
    </row>
    <row r="12" spans="1:12" ht="12.75" customHeight="1">
      <c r="A12" s="19" t="str">
        <f>D9</f>
        <v>Animal Kingdom</v>
      </c>
      <c r="B12" s="99" t="str">
        <f>Achievements!V17</f>
        <v xml:space="preserve"> </v>
      </c>
      <c r="D12" s="195"/>
      <c r="E12" s="15">
        <f>Achievements!C15</f>
        <v>3</v>
      </c>
      <c r="F12" s="222" t="str">
        <f>Achievements!D15</f>
        <v>Choose two energy savings projects</v>
      </c>
      <c r="G12" s="15" t="str">
        <f>IF(Achievements!V15&lt;&gt;"", Achievements!V15, " ")</f>
        <v xml:space="preserve"> </v>
      </c>
      <c r="I12" s="192" t="s">
        <v>68</v>
      </c>
      <c r="J12" s="15">
        <f>Electives!C16</f>
        <v>1</v>
      </c>
      <c r="K12" s="213" t="str">
        <f>Electives!D16</f>
        <v>Make a "Lion Bag" for personal gear</v>
      </c>
      <c r="L12" s="15" t="str">
        <f>IF(Electives!V16&lt;&gt;"", Electives!V16, "")</f>
        <v/>
      </c>
    </row>
    <row r="13" spans="1:12" ht="13.15" customHeight="1">
      <c r="A13" s="19" t="str">
        <f>D23</f>
        <v>Mountain Lion</v>
      </c>
      <c r="B13" s="99" t="str">
        <f>Achievements!V34</f>
        <v xml:space="preserve"> </v>
      </c>
      <c r="D13" s="195"/>
      <c r="E13" s="15">
        <f>Achievements!C16</f>
        <v>4</v>
      </c>
      <c r="F13" s="222" t="str">
        <f>Achievements!D16</f>
        <v>Participate in Lion den service project</v>
      </c>
      <c r="G13" s="15" t="str">
        <f>IF(Achievements!V16&lt;&gt;"", Achievements!V16, " ")</f>
        <v xml:space="preserve"> </v>
      </c>
      <c r="I13" s="193"/>
      <c r="J13" s="15">
        <f>Electives!C17</f>
        <v>2</v>
      </c>
      <c r="K13" s="213" t="str">
        <f>Electives!D17</f>
        <v>Make personal care checklist</v>
      </c>
      <c r="L13" s="15" t="str">
        <f>IF(Electives!V17&lt;&gt;"", Electives!V17, "")</f>
        <v/>
      </c>
    </row>
    <row r="14" spans="1:12">
      <c r="A14" s="117" t="str">
        <f>D19</f>
        <v>King of the Jungle</v>
      </c>
      <c r="B14" s="99" t="str">
        <f>Achievements!V28</f>
        <v xml:space="preserve"> </v>
      </c>
      <c r="D14" s="137" t="str">
        <f>Achievements!C18</f>
        <v>Fun on the Run!</v>
      </c>
      <c r="E14" s="137"/>
      <c r="F14" s="137"/>
      <c r="I14" s="194"/>
      <c r="J14" s="15">
        <f>Electives!C18</f>
        <v>3</v>
      </c>
      <c r="K14" s="213" t="str">
        <f>Electives!D18</f>
        <v>Practice tying shoelaces</v>
      </c>
      <c r="L14" s="15" t="str">
        <f>IF(Electives!V18&lt;&gt;"", Electives!V18, "")</f>
        <v/>
      </c>
    </row>
    <row r="15" spans="1:12">
      <c r="A15" s="38"/>
      <c r="B15" s="39"/>
      <c r="D15" s="192" t="s">
        <v>68</v>
      </c>
      <c r="E15" s="15">
        <f>Achievements!C19</f>
        <v>1</v>
      </c>
      <c r="F15" s="222" t="str">
        <f>Achievements!D19</f>
        <v>Demonstrate 3 exercises to do daily</v>
      </c>
      <c r="G15" s="15" t="str">
        <f>IF(Achievements!V19&lt;&gt;"", Achievements!V19,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IF(Achievements!V20&lt;&gt;"", Achievements!V20, " ")</f>
        <v xml:space="preserve"> </v>
      </c>
      <c r="I16" s="192" t="s">
        <v>68</v>
      </c>
      <c r="J16" s="15">
        <f>Electives!C21</f>
        <v>1</v>
      </c>
      <c r="K16" s="213" t="str">
        <f>Electives!D21</f>
        <v>Play a game with den</v>
      </c>
      <c r="L16" s="15" t="str">
        <f>IF(Electives!V21&lt;&gt;"", Electives!V21, "")</f>
        <v/>
      </c>
    </row>
    <row r="17" spans="1:12">
      <c r="A17" s="1" t="s">
        <v>13</v>
      </c>
      <c r="D17" s="193"/>
      <c r="E17" s="15">
        <f>Achievements!C21</f>
        <v>3</v>
      </c>
      <c r="F17" s="222" t="str">
        <f>Achievements!D21</f>
        <v>Understand importance of rest</v>
      </c>
      <c r="G17" s="15" t="str">
        <f>IF(Achievements!V21&lt;&gt;"", Achievements!V21, " ")</f>
        <v xml:space="preserve"> </v>
      </c>
      <c r="I17" s="193"/>
      <c r="J17" s="15">
        <f>Electives!C22</f>
        <v>2</v>
      </c>
      <c r="K17" s="213" t="str">
        <f>Electives!D22</f>
        <v>Do an obstacle course relay</v>
      </c>
      <c r="L17" s="15" t="str">
        <f>IF(Electives!V22&lt;&gt;"", Electives!V22, "")</f>
        <v/>
      </c>
    </row>
    <row r="18" spans="1:12" ht="13.15" customHeight="1">
      <c r="A18" s="18" t="str">
        <f>I3</f>
        <v>Build it Up, Knock it Down</v>
      </c>
      <c r="B18" s="99" t="str">
        <f>Electives!V9</f>
        <v xml:space="preserve"> </v>
      </c>
      <c r="D18" s="194"/>
      <c r="E18" s="15">
        <f>Achievements!C22</f>
        <v>4</v>
      </c>
      <c r="F18" s="220" t="str">
        <f>Achievements!D22</f>
        <v>Participate as a den in Jungle Field Day</v>
      </c>
      <c r="G18" s="15" t="str">
        <f>IF(Achievements!V22&lt;&gt;"", Achievements!V22, " ")</f>
        <v xml:space="preserve"> </v>
      </c>
      <c r="I18" s="194"/>
      <c r="J18" s="15">
        <f>Electives!C23</f>
        <v>3</v>
      </c>
      <c r="K18" s="213" t="str">
        <f>Electives!D23</f>
        <v>Run a box derby race</v>
      </c>
      <c r="L18" s="15" t="str">
        <f>IF(Electives!V23&lt;&gt;"", Electives!V23, "")</f>
        <v/>
      </c>
    </row>
    <row r="19" spans="1:12">
      <c r="A19" s="19" t="str">
        <f>I7</f>
        <v>Gizmos and Gadgets</v>
      </c>
      <c r="B19" s="99" t="str">
        <f>Electives!V14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Electives!V19</f>
        <v xml:space="preserve"> </v>
      </c>
      <c r="D20" s="192" t="s">
        <v>68</v>
      </c>
      <c r="E20" s="15">
        <f>Achievements!C25</f>
        <v>1</v>
      </c>
      <c r="F20" s="98" t="str">
        <f>Achievements!D25</f>
        <v>Participate in flag ceremony</v>
      </c>
      <c r="G20" s="15" t="str">
        <f>IF(Achievements!V25&lt;&gt;"", Achievements!V25, " ")</f>
        <v xml:space="preserve"> </v>
      </c>
      <c r="I20" s="192" t="s">
        <v>68</v>
      </c>
      <c r="J20" s="15">
        <f>Electives!C26</f>
        <v>1</v>
      </c>
      <c r="K20" s="213" t="str">
        <f>Electives!D26</f>
        <v>Explain choices have consequences</v>
      </c>
      <c r="L20" s="15" t="str">
        <f>IF(Electives!V26&lt;&gt;"", Electives!V26, "")</f>
        <v/>
      </c>
    </row>
    <row r="21" spans="1:12">
      <c r="A21" s="19" t="str">
        <f>I15</f>
        <v>On Your Mark</v>
      </c>
      <c r="B21" s="99" t="str">
        <f>Electives!V24</f>
        <v xml:space="preserve"> </v>
      </c>
      <c r="D21" s="193"/>
      <c r="E21" s="15">
        <f>Achievements!C26</f>
        <v>2</v>
      </c>
      <c r="F21" s="220" t="str">
        <f>Achievements!D26</f>
        <v>Explain what it means to be good citizen</v>
      </c>
      <c r="G21" s="15" t="str">
        <f>IF(Achievements!V26&lt;&gt;"", Achievements!V26, " ")</f>
        <v xml:space="preserve"> </v>
      </c>
      <c r="I21" s="193"/>
      <c r="J21" s="15">
        <f>Electives!C27</f>
        <v>2</v>
      </c>
      <c r="K21" s="213" t="str">
        <f>Electives!D27</f>
        <v>Perform a Good Turn</v>
      </c>
      <c r="L21" s="15" t="str">
        <f>IF(Electives!V27&lt;&gt;"", Electives!V27, "")</f>
        <v/>
      </c>
    </row>
    <row r="22" spans="1:12">
      <c r="A22" s="19" t="str">
        <f>I19</f>
        <v>Pick My Path</v>
      </c>
      <c r="B22" s="99" t="str">
        <f>Electives!V29</f>
        <v xml:space="preserve"> </v>
      </c>
      <c r="D22" s="194"/>
      <c r="E22" s="15">
        <f>Achievements!C27</f>
        <v>3</v>
      </c>
      <c r="F22" s="222" t="str">
        <f>Achievements!D27</f>
        <v>Explain what it means to be leader</v>
      </c>
      <c r="G22" s="15" t="str">
        <f>IF(Achievements!V27&lt;&gt;"", Achievements!V27, " ")</f>
        <v xml:space="preserve"> </v>
      </c>
      <c r="I22" s="194"/>
      <c r="J22" s="15">
        <f>Electives!C28</f>
        <v>3</v>
      </c>
      <c r="K22" s="213" t="str">
        <f>Electives!D28</f>
        <v>Teach a game to another person</v>
      </c>
      <c r="L22" s="15" t="str">
        <f>IF(Electives!V28&lt;&gt;"", Electives!V28, "")</f>
        <v/>
      </c>
    </row>
    <row r="23" spans="1:12">
      <c r="A23" s="19" t="str">
        <f>I23</f>
        <v>Ready, Set, Grow</v>
      </c>
      <c r="B23" s="99" t="str">
        <f>Electives!V34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Electives!V38</f>
        <v xml:space="preserve"> </v>
      </c>
      <c r="D24" s="192" t="s">
        <v>68</v>
      </c>
      <c r="E24" s="15" t="str">
        <f>Achievements!C30</f>
        <v>1a</v>
      </c>
      <c r="F24" s="98" t="str">
        <f>Achievements!D30</f>
        <v>Gather items for outdoor adventure</v>
      </c>
      <c r="G24" s="15" t="str">
        <f>IF(Achievements!V30&lt;&gt;"", Achievements!V30, " ")</f>
        <v xml:space="preserve"> </v>
      </c>
      <c r="I24" s="192" t="s">
        <v>68</v>
      </c>
      <c r="J24" s="15">
        <f>Electives!C31</f>
        <v>1</v>
      </c>
      <c r="K24" s="223" t="str">
        <f>Electives!D31</f>
        <v>Demonstrate ways and skills to garden</v>
      </c>
      <c r="L24" s="15" t="str">
        <f>IF(Electives!V31&lt;&gt;"", Electives!V31, "")</f>
        <v/>
      </c>
    </row>
    <row r="25" spans="1:12" ht="12.75" customHeight="1">
      <c r="A25" s="2"/>
      <c r="B25" s="14"/>
      <c r="D25" s="193"/>
      <c r="E25" s="15" t="str">
        <f>Achievements!C31</f>
        <v>1b</v>
      </c>
      <c r="F25" s="98" t="str">
        <f>Achievements!D31</f>
        <v>Understand the buddy system</v>
      </c>
      <c r="G25" s="15" t="str">
        <f>IF(Achievements!V31&lt;&gt;"", Achievements!V31, " ")</f>
        <v xml:space="preserve"> </v>
      </c>
      <c r="I25" s="193"/>
      <c r="J25" s="15">
        <f>Electives!C32</f>
        <v>2</v>
      </c>
      <c r="K25" s="213" t="str">
        <f>Electives!D32</f>
        <v>Learn about food sources</v>
      </c>
      <c r="L25" s="15" t="str">
        <f>IF(Electives!V32&lt;&gt;"", Electives!V32, "")</f>
        <v/>
      </c>
    </row>
    <row r="26" spans="1:12" ht="12.75" customHeight="1">
      <c r="A26" s="2"/>
      <c r="B26" s="14"/>
      <c r="D26" s="193"/>
      <c r="E26" s="15">
        <f>Achievements!C32</f>
        <v>2</v>
      </c>
      <c r="F26" s="98" t="str">
        <f>Achievements!D32</f>
        <v>Learn what SAW means</v>
      </c>
      <c r="G26" s="15" t="str">
        <f>IF(Achievements!V32&lt;&gt;"", Achievements!V32, " ")</f>
        <v xml:space="preserve"> </v>
      </c>
      <c r="I26" s="194"/>
      <c r="J26" s="15">
        <f>Electives!C33</f>
        <v>3</v>
      </c>
      <c r="K26" s="213" t="str">
        <f>Electives!D33</f>
        <v>Plant small container garden</v>
      </c>
      <c r="L26" s="15" t="str">
        <f>IF(Electives!V33&lt;&gt;"", Electives!V33, "")</f>
        <v/>
      </c>
    </row>
    <row r="27" spans="1:12" ht="13.15" customHeight="1">
      <c r="A27" s="83" t="s">
        <v>47</v>
      </c>
      <c r="B27" s="102"/>
      <c r="D27" s="194"/>
      <c r="E27" s="15">
        <f>Achievements!C33</f>
        <v>3</v>
      </c>
      <c r="F27" s="221" t="str">
        <f>Achievements!D33</f>
        <v>Demonstrate respect for nature and animals</v>
      </c>
      <c r="G27" s="15" t="str">
        <f>IF(Achievements!V33&lt;&gt;"", Achievements!V33,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IF(Electives!V36&lt;&gt;"", Electives!V36, "")</f>
        <v/>
      </c>
    </row>
    <row r="29" spans="1:12" ht="12.75" customHeight="1">
      <c r="A29" s="84" t="s">
        <v>110</v>
      </c>
      <c r="B29" s="103"/>
      <c r="I29" s="195"/>
      <c r="J29" s="15">
        <f>Electives!C37</f>
        <v>2</v>
      </c>
      <c r="K29" s="213" t="str">
        <f>Electives!D37</f>
        <v>Play as jungle animal with den</v>
      </c>
      <c r="L29" s="15" t="str">
        <f>IF(Electives!V37&lt;&gt;"", Electives!V37,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IF(Achievements!V72&lt;&gt;"", Achievements!V72, " ")</f>
        <v xml:space="preserve"> </v>
      </c>
    </row>
    <row r="69" spans="2:12">
      <c r="B69" s="127"/>
      <c r="D69" s="127"/>
      <c r="E69" s="127"/>
      <c r="G69" s="128" t="str">
        <f>IF(Achievements!V73&lt;&gt;"", Achievements!V73,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SlKMRdXDBc9xoKdFyr3Po+MT4UWyGfBdF5xQGdsCmb3+86sdUsenIEhxg/sKNqnpy3ckHVCm9320WLmrKFWKkw==" saltValue="w9Z5SECajxHutLiHmxYtlw=="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18</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IF(Achievements!W6&lt;&gt;"", Achievements!W6, " ")</f>
        <v xml:space="preserve"> </v>
      </c>
      <c r="I4" s="192" t="s">
        <v>68</v>
      </c>
      <c r="J4" s="15">
        <f>Electives!C6</f>
        <v>1</v>
      </c>
      <c r="K4" s="213" t="str">
        <f>Electives!D6</f>
        <v>Discuss things built/knocked down</v>
      </c>
      <c r="L4" s="15" t="str">
        <f>IF(Electives!W6&lt;&gt;"", Electives!W6, "")</f>
        <v/>
      </c>
    </row>
    <row r="5" spans="1:12">
      <c r="A5" s="17" t="s">
        <v>69</v>
      </c>
      <c r="B5" s="215" t="str">
        <f>IF(COUNTIF(B10:B14,"C")&gt;0, COUNTIF(B10:B14,"C"), " ")</f>
        <v xml:space="preserve"> </v>
      </c>
      <c r="D5" s="197"/>
      <c r="E5" s="15">
        <f>Achievements!C7</f>
        <v>2</v>
      </c>
      <c r="F5" s="98" t="str">
        <f>Achievements!D7</f>
        <v>Repeat Cub Scout motto.  Explain</v>
      </c>
      <c r="G5" s="15" t="str">
        <f>IF(Achievements!W7&lt;&gt;"", Achievements!W7, " ")</f>
        <v xml:space="preserve"> </v>
      </c>
      <c r="I5" s="193"/>
      <c r="J5" s="15">
        <f>Electives!C7</f>
        <v>2</v>
      </c>
      <c r="K5" s="213" t="str">
        <f>Electives!D7</f>
        <v>Discuss emotional building/knocking</v>
      </c>
      <c r="L5" s="15" t="str">
        <f>IF(Electives!W7&lt;&gt;"", Electives!W7, "")</f>
        <v/>
      </c>
    </row>
    <row r="6" spans="1:12">
      <c r="A6" s="219" t="s">
        <v>143</v>
      </c>
      <c r="B6" s="215" t="str">
        <f>IF(COUNTIF(B18:B24,"C")&gt;0, COUNTIF(B18:B24,"C"), " ")</f>
        <v xml:space="preserve"> </v>
      </c>
      <c r="D6" s="197"/>
      <c r="E6" s="15">
        <f>Achievements!C8</f>
        <v>3</v>
      </c>
      <c r="F6" s="98" t="str">
        <f>Achievements!D8</f>
        <v>Show Cub Scout Salute.  Explain</v>
      </c>
      <c r="G6" s="15" t="str">
        <f>IF(Achievements!W8&lt;&gt;"", Achievements!W8, " ")</f>
        <v xml:space="preserve"> </v>
      </c>
      <c r="I6" s="194"/>
      <c r="J6" s="15">
        <f>Electives!C8</f>
        <v>3</v>
      </c>
      <c r="K6" s="213" t="str">
        <f>Electives!D8</f>
        <v>Build structures</v>
      </c>
      <c r="L6" s="15" t="str">
        <f>IF(Electives!W8&lt;&gt;"", Electives!W8, "")</f>
        <v/>
      </c>
    </row>
    <row r="7" spans="1:12">
      <c r="D7" s="197"/>
      <c r="E7" s="15">
        <f>Achievements!C9</f>
        <v>4</v>
      </c>
      <c r="F7" s="98" t="str">
        <f>Achievements!D9</f>
        <v>Play a game with your den</v>
      </c>
      <c r="G7" s="15" t="str">
        <f>IF(Achievements!W9&lt;&gt;"", Achievements!W9,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IF(Achievements!W10&lt;&gt;"", Achievements!W10, " ")</f>
        <v xml:space="preserve"> </v>
      </c>
      <c r="I8" s="192" t="s">
        <v>68</v>
      </c>
      <c r="J8" s="15">
        <f>Electives!C11</f>
        <v>1</v>
      </c>
      <c r="K8" s="213" t="str">
        <f>Electives!D11</f>
        <v>Explore motion</v>
      </c>
      <c r="L8" s="15" t="str">
        <f>IF(Electives!W11&lt;&gt;"", Electives!W11, "")</f>
        <v/>
      </c>
    </row>
    <row r="9" spans="1:12" ht="12.75" customHeight="1">
      <c r="A9" s="1" t="s">
        <v>13</v>
      </c>
      <c r="D9" s="137" t="str">
        <f>Achievements!C12</f>
        <v>Animal Kingdom</v>
      </c>
      <c r="E9" s="137"/>
      <c r="F9" s="137"/>
      <c r="G9" s="137"/>
      <c r="I9" s="193"/>
      <c r="J9" s="15">
        <f>Electives!C12</f>
        <v>2</v>
      </c>
      <c r="K9" s="213" t="str">
        <f>Electives!D12</f>
        <v>Explore force</v>
      </c>
      <c r="L9" s="15" t="str">
        <f>IF(Electives!W12&lt;&gt;"", Electives!W12, "")</f>
        <v/>
      </c>
    </row>
    <row r="10" spans="1:12" ht="12" customHeight="1">
      <c r="A10" s="18" t="str">
        <f>D3</f>
        <v>Lion's Honor</v>
      </c>
      <c r="B10" s="99" t="str">
        <f>Achievements!W11</f>
        <v xml:space="preserve"> </v>
      </c>
      <c r="D10" s="195" t="str">
        <f>IF(Achievements!$F12&lt;&gt;"", Achievements!$F12, " ")</f>
        <v>(do all)</v>
      </c>
      <c r="E10" s="15">
        <f>Achievements!C13</f>
        <v>1</v>
      </c>
      <c r="F10" s="98" t="str">
        <f>Achievements!D13</f>
        <v>Learn role of community servant</v>
      </c>
      <c r="G10" s="15" t="str">
        <f>IF(Achievements!W13&lt;&gt;"", Achievements!W13, " ")</f>
        <v xml:space="preserve"> </v>
      </c>
      <c r="I10" s="194"/>
      <c r="J10" s="15">
        <f>Electives!C13</f>
        <v>3</v>
      </c>
      <c r="K10" s="213" t="str">
        <f>Electives!D13</f>
        <v>Create useful object</v>
      </c>
      <c r="L10" s="15" t="str">
        <f>IF(Electives!W13&lt;&gt;"", Electives!W13, "")</f>
        <v/>
      </c>
    </row>
    <row r="11" spans="1:12">
      <c r="A11" s="19" t="str">
        <f>D14</f>
        <v>Fun on the Run!</v>
      </c>
      <c r="B11" s="99" t="str">
        <f>Achievements!W23</f>
        <v xml:space="preserve"> </v>
      </c>
      <c r="D11" s="195"/>
      <c r="E11" s="15">
        <f>Achievements!C14</f>
        <v>2</v>
      </c>
      <c r="F11" s="220" t="str">
        <f>Achievements!D14</f>
        <v>Demonstrate what to do in emergency</v>
      </c>
      <c r="G11" s="15" t="str">
        <f>IF(Achievements!W14&lt;&gt;"", Achievements!W14, " ")</f>
        <v xml:space="preserve"> </v>
      </c>
      <c r="I11" s="218" t="str">
        <f>Electives!D15</f>
        <v>I'll Do It Myself</v>
      </c>
      <c r="J11" s="218"/>
      <c r="K11" s="218"/>
      <c r="L11" s="218"/>
    </row>
    <row r="12" spans="1:12" ht="12.75" customHeight="1">
      <c r="A12" s="19" t="str">
        <f>D9</f>
        <v>Animal Kingdom</v>
      </c>
      <c r="B12" s="99" t="str">
        <f>Achievements!W17</f>
        <v xml:space="preserve"> </v>
      </c>
      <c r="D12" s="195"/>
      <c r="E12" s="15">
        <f>Achievements!C15</f>
        <v>3</v>
      </c>
      <c r="F12" s="222" t="str">
        <f>Achievements!D15</f>
        <v>Choose two energy savings projects</v>
      </c>
      <c r="G12" s="15" t="str">
        <f>IF(Achievements!W15&lt;&gt;"", Achievements!W15, " ")</f>
        <v xml:space="preserve"> </v>
      </c>
      <c r="I12" s="192" t="s">
        <v>68</v>
      </c>
      <c r="J12" s="15">
        <f>Electives!C16</f>
        <v>1</v>
      </c>
      <c r="K12" s="213" t="str">
        <f>Electives!D16</f>
        <v>Make a "Lion Bag" for personal gear</v>
      </c>
      <c r="L12" s="15" t="str">
        <f>IF(Electives!W16&lt;&gt;"", Electives!W16, "")</f>
        <v/>
      </c>
    </row>
    <row r="13" spans="1:12" ht="13.15" customHeight="1">
      <c r="A13" s="19" t="str">
        <f>D23</f>
        <v>Mountain Lion</v>
      </c>
      <c r="B13" s="99" t="str">
        <f>Achievements!W34</f>
        <v xml:space="preserve"> </v>
      </c>
      <c r="D13" s="195"/>
      <c r="E13" s="15">
        <f>Achievements!C16</f>
        <v>4</v>
      </c>
      <c r="F13" s="222" t="str">
        <f>Achievements!D16</f>
        <v>Participate in Lion den service project</v>
      </c>
      <c r="G13" s="15" t="str">
        <f>IF(Achievements!W16&lt;&gt;"", Achievements!W16, " ")</f>
        <v xml:space="preserve"> </v>
      </c>
      <c r="I13" s="193"/>
      <c r="J13" s="15">
        <f>Electives!C17</f>
        <v>2</v>
      </c>
      <c r="K13" s="213" t="str">
        <f>Electives!D17</f>
        <v>Make personal care checklist</v>
      </c>
      <c r="L13" s="15" t="str">
        <f>IF(Electives!W17&lt;&gt;"", Electives!W17, "")</f>
        <v/>
      </c>
    </row>
    <row r="14" spans="1:12">
      <c r="A14" s="117" t="str">
        <f>D19</f>
        <v>King of the Jungle</v>
      </c>
      <c r="B14" s="99" t="str">
        <f>Achievements!W28</f>
        <v xml:space="preserve"> </v>
      </c>
      <c r="D14" s="137" t="str">
        <f>Achievements!C18</f>
        <v>Fun on the Run!</v>
      </c>
      <c r="E14" s="137"/>
      <c r="F14" s="137"/>
      <c r="I14" s="194"/>
      <c r="J14" s="15">
        <f>Electives!C18</f>
        <v>3</v>
      </c>
      <c r="K14" s="213" t="str">
        <f>Electives!D18</f>
        <v>Practice tying shoelaces</v>
      </c>
      <c r="L14" s="15" t="str">
        <f>IF(Electives!W18&lt;&gt;"", Electives!W18, "")</f>
        <v/>
      </c>
    </row>
    <row r="15" spans="1:12">
      <c r="A15" s="38"/>
      <c r="B15" s="39"/>
      <c r="D15" s="192" t="s">
        <v>68</v>
      </c>
      <c r="E15" s="15">
        <f>Achievements!C19</f>
        <v>1</v>
      </c>
      <c r="F15" s="222" t="str">
        <f>Achievements!D19</f>
        <v>Demonstrate 3 exercises to do daily</v>
      </c>
      <c r="G15" s="15" t="str">
        <f>IF(Achievements!W19&lt;&gt;"", Achievements!W19,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IF(Achievements!W20&lt;&gt;"", Achievements!W20, " ")</f>
        <v xml:space="preserve"> </v>
      </c>
      <c r="I16" s="192" t="s">
        <v>68</v>
      </c>
      <c r="J16" s="15">
        <f>Electives!C21</f>
        <v>1</v>
      </c>
      <c r="K16" s="213" t="str">
        <f>Electives!D21</f>
        <v>Play a game with den</v>
      </c>
      <c r="L16" s="15" t="str">
        <f>IF(Electives!W21&lt;&gt;"", Electives!W21, "")</f>
        <v/>
      </c>
    </row>
    <row r="17" spans="1:12">
      <c r="A17" s="1" t="s">
        <v>13</v>
      </c>
      <c r="D17" s="193"/>
      <c r="E17" s="15">
        <f>Achievements!C21</f>
        <v>3</v>
      </c>
      <c r="F17" s="222" t="str">
        <f>Achievements!D21</f>
        <v>Understand importance of rest</v>
      </c>
      <c r="G17" s="15" t="str">
        <f>IF(Achievements!W21&lt;&gt;"", Achievements!W21, " ")</f>
        <v xml:space="preserve"> </v>
      </c>
      <c r="I17" s="193"/>
      <c r="J17" s="15">
        <f>Electives!C22</f>
        <v>2</v>
      </c>
      <c r="K17" s="213" t="str">
        <f>Electives!D22</f>
        <v>Do an obstacle course relay</v>
      </c>
      <c r="L17" s="15" t="str">
        <f>IF(Electives!W22&lt;&gt;"", Electives!W22, "")</f>
        <v/>
      </c>
    </row>
    <row r="18" spans="1:12" ht="13.15" customHeight="1">
      <c r="A18" s="18" t="str">
        <f>I3</f>
        <v>Build it Up, Knock it Down</v>
      </c>
      <c r="B18" s="99" t="str">
        <f>Electives!W9</f>
        <v xml:space="preserve"> </v>
      </c>
      <c r="D18" s="194"/>
      <c r="E18" s="15">
        <f>Achievements!C22</f>
        <v>4</v>
      </c>
      <c r="F18" s="220" t="str">
        <f>Achievements!D22</f>
        <v>Participate as a den in Jungle Field Day</v>
      </c>
      <c r="G18" s="15" t="str">
        <f>IF(Achievements!W22&lt;&gt;"", Achievements!W22, " ")</f>
        <v xml:space="preserve"> </v>
      </c>
      <c r="I18" s="194"/>
      <c r="J18" s="15">
        <f>Electives!C23</f>
        <v>3</v>
      </c>
      <c r="K18" s="213" t="str">
        <f>Electives!D23</f>
        <v>Run a box derby race</v>
      </c>
      <c r="L18" s="15" t="str">
        <f>IF(Electives!W23&lt;&gt;"", Electives!W23, "")</f>
        <v/>
      </c>
    </row>
    <row r="19" spans="1:12">
      <c r="A19" s="19" t="str">
        <f>I7</f>
        <v>Gizmos and Gadgets</v>
      </c>
      <c r="B19" s="99" t="str">
        <f>Electives!W14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Electives!W19</f>
        <v xml:space="preserve"> </v>
      </c>
      <c r="D20" s="192" t="s">
        <v>68</v>
      </c>
      <c r="E20" s="15">
        <f>Achievements!C25</f>
        <v>1</v>
      </c>
      <c r="F20" s="98" t="str">
        <f>Achievements!D25</f>
        <v>Participate in flag ceremony</v>
      </c>
      <c r="G20" s="15" t="str">
        <f>IF(Achievements!W25&lt;&gt;"", Achievements!W25, " ")</f>
        <v xml:space="preserve"> </v>
      </c>
      <c r="I20" s="192" t="s">
        <v>68</v>
      </c>
      <c r="J20" s="15">
        <f>Electives!C26</f>
        <v>1</v>
      </c>
      <c r="K20" s="213" t="str">
        <f>Electives!D26</f>
        <v>Explain choices have consequences</v>
      </c>
      <c r="L20" s="15" t="str">
        <f>IF(Electives!W26&lt;&gt;"", Electives!W26, "")</f>
        <v/>
      </c>
    </row>
    <row r="21" spans="1:12">
      <c r="A21" s="19" t="str">
        <f>I15</f>
        <v>On Your Mark</v>
      </c>
      <c r="B21" s="99" t="str">
        <f>Electives!W24</f>
        <v xml:space="preserve"> </v>
      </c>
      <c r="D21" s="193"/>
      <c r="E21" s="15">
        <f>Achievements!C26</f>
        <v>2</v>
      </c>
      <c r="F21" s="220" t="str">
        <f>Achievements!D26</f>
        <v>Explain what it means to be good citizen</v>
      </c>
      <c r="G21" s="15" t="str">
        <f>IF(Achievements!W26&lt;&gt;"", Achievements!W26, " ")</f>
        <v xml:space="preserve"> </v>
      </c>
      <c r="I21" s="193"/>
      <c r="J21" s="15">
        <f>Electives!C27</f>
        <v>2</v>
      </c>
      <c r="K21" s="213" t="str">
        <f>Electives!D27</f>
        <v>Perform a Good Turn</v>
      </c>
      <c r="L21" s="15" t="str">
        <f>IF(Electives!W27&lt;&gt;"", Electives!W27, "")</f>
        <v/>
      </c>
    </row>
    <row r="22" spans="1:12">
      <c r="A22" s="19" t="str">
        <f>I19</f>
        <v>Pick My Path</v>
      </c>
      <c r="B22" s="99" t="str">
        <f>Electives!W29</f>
        <v xml:space="preserve"> </v>
      </c>
      <c r="D22" s="194"/>
      <c r="E22" s="15">
        <f>Achievements!C27</f>
        <v>3</v>
      </c>
      <c r="F22" s="222" t="str">
        <f>Achievements!D27</f>
        <v>Explain what it means to be leader</v>
      </c>
      <c r="G22" s="15" t="str">
        <f>IF(Achievements!W27&lt;&gt;"", Achievements!W27, " ")</f>
        <v xml:space="preserve"> </v>
      </c>
      <c r="I22" s="194"/>
      <c r="J22" s="15">
        <f>Electives!C28</f>
        <v>3</v>
      </c>
      <c r="K22" s="213" t="str">
        <f>Electives!D28</f>
        <v>Teach a game to another person</v>
      </c>
      <c r="L22" s="15" t="str">
        <f>IF(Electives!W28&lt;&gt;"", Electives!W28, "")</f>
        <v/>
      </c>
    </row>
    <row r="23" spans="1:12">
      <c r="A23" s="19" t="str">
        <f>I23</f>
        <v>Ready, Set, Grow</v>
      </c>
      <c r="B23" s="99" t="str">
        <f>Electives!W34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Electives!W38</f>
        <v xml:space="preserve"> </v>
      </c>
      <c r="D24" s="192" t="s">
        <v>68</v>
      </c>
      <c r="E24" s="15" t="str">
        <f>Achievements!C30</f>
        <v>1a</v>
      </c>
      <c r="F24" s="98" t="str">
        <f>Achievements!D30</f>
        <v>Gather items for outdoor adventure</v>
      </c>
      <c r="G24" s="15" t="str">
        <f>IF(Achievements!W30&lt;&gt;"", Achievements!W30, " ")</f>
        <v xml:space="preserve"> </v>
      </c>
      <c r="I24" s="192" t="s">
        <v>68</v>
      </c>
      <c r="J24" s="15">
        <f>Electives!C31</f>
        <v>1</v>
      </c>
      <c r="K24" s="223" t="str">
        <f>Electives!D31</f>
        <v>Demonstrate ways and skills to garden</v>
      </c>
      <c r="L24" s="15" t="str">
        <f>IF(Electives!W31&lt;&gt;"", Electives!W31, "")</f>
        <v/>
      </c>
    </row>
    <row r="25" spans="1:12" ht="12.75" customHeight="1">
      <c r="A25" s="2"/>
      <c r="B25" s="14"/>
      <c r="D25" s="193"/>
      <c r="E25" s="15" t="str">
        <f>Achievements!C31</f>
        <v>1b</v>
      </c>
      <c r="F25" s="98" t="str">
        <f>Achievements!D31</f>
        <v>Understand the buddy system</v>
      </c>
      <c r="G25" s="15" t="str">
        <f>IF(Achievements!W31&lt;&gt;"", Achievements!W31, " ")</f>
        <v xml:space="preserve"> </v>
      </c>
      <c r="I25" s="193"/>
      <c r="J25" s="15">
        <f>Electives!C32</f>
        <v>2</v>
      </c>
      <c r="K25" s="213" t="str">
        <f>Electives!D32</f>
        <v>Learn about food sources</v>
      </c>
      <c r="L25" s="15" t="str">
        <f>IF(Electives!W32&lt;&gt;"", Electives!W32, "")</f>
        <v/>
      </c>
    </row>
    <row r="26" spans="1:12" ht="12.75" customHeight="1">
      <c r="A26" s="2"/>
      <c r="B26" s="14"/>
      <c r="D26" s="193"/>
      <c r="E26" s="15">
        <f>Achievements!C32</f>
        <v>2</v>
      </c>
      <c r="F26" s="98" t="str">
        <f>Achievements!D32</f>
        <v>Learn what SAW means</v>
      </c>
      <c r="G26" s="15" t="str">
        <f>IF(Achievements!W32&lt;&gt;"", Achievements!W32, " ")</f>
        <v xml:space="preserve"> </v>
      </c>
      <c r="I26" s="194"/>
      <c r="J26" s="15">
        <f>Electives!C33</f>
        <v>3</v>
      </c>
      <c r="K26" s="213" t="str">
        <f>Electives!D33</f>
        <v>Plant small container garden</v>
      </c>
      <c r="L26" s="15" t="str">
        <f>IF(Electives!W33&lt;&gt;"", Electives!W33, "")</f>
        <v/>
      </c>
    </row>
    <row r="27" spans="1:12" ht="13.15" customHeight="1">
      <c r="A27" s="83" t="s">
        <v>47</v>
      </c>
      <c r="B27" s="102"/>
      <c r="D27" s="194"/>
      <c r="E27" s="15">
        <f>Achievements!C33</f>
        <v>3</v>
      </c>
      <c r="F27" s="221" t="str">
        <f>Achievements!D33</f>
        <v>Demonstrate respect for nature and animals</v>
      </c>
      <c r="G27" s="15" t="str">
        <f>IF(Achievements!W33&lt;&gt;"", Achievements!W33,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IF(Electives!W36&lt;&gt;"", Electives!W36, "")</f>
        <v/>
      </c>
    </row>
    <row r="29" spans="1:12" ht="12.75" customHeight="1">
      <c r="A29" s="84" t="s">
        <v>110</v>
      </c>
      <c r="B29" s="103"/>
      <c r="I29" s="195"/>
      <c r="J29" s="15">
        <f>Electives!C37</f>
        <v>2</v>
      </c>
      <c r="K29" s="213" t="str">
        <f>Electives!D37</f>
        <v>Play as jungle animal with den</v>
      </c>
      <c r="L29" s="15" t="str">
        <f>IF(Electives!W37&lt;&gt;"", Electives!W37,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IF(Achievements!W72&lt;&gt;"", Achievements!W72, " ")</f>
        <v xml:space="preserve"> </v>
      </c>
    </row>
    <row r="69" spans="2:12">
      <c r="B69" s="127"/>
      <c r="D69" s="127"/>
      <c r="E69" s="127"/>
      <c r="G69" s="128" t="str">
        <f>IF(Achievements!W73&lt;&gt;"", Achievements!W73,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0eWMRoLPmT1bvlroOQmQDT5lDD6LOZFY44rHymXP86d4TghghMkzPnn5MTsmr79uMiqeDb6Ufw7SCc3pA0sLFw==" saltValue="6QEdMSHS205iLZeoQWH/k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19</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IF(Achievements!X6&lt;&gt;"", Achievements!X6, " ")</f>
        <v xml:space="preserve"> </v>
      </c>
      <c r="I4" s="192" t="s">
        <v>68</v>
      </c>
      <c r="J4" s="15">
        <f>Electives!C6</f>
        <v>1</v>
      </c>
      <c r="K4" s="213" t="str">
        <f>Electives!D6</f>
        <v>Discuss things built/knocked down</v>
      </c>
      <c r="L4" s="15" t="str">
        <f>IF(Electives!X6&lt;&gt;"", Electives!X6, "")</f>
        <v/>
      </c>
    </row>
    <row r="5" spans="1:12">
      <c r="A5" s="17" t="s">
        <v>69</v>
      </c>
      <c r="B5" s="215" t="str">
        <f>IF(COUNTIF(B10:B14,"C")&gt;0, COUNTIF(B10:B14,"C"), " ")</f>
        <v xml:space="preserve"> </v>
      </c>
      <c r="D5" s="197"/>
      <c r="E5" s="15">
        <f>Achievements!C7</f>
        <v>2</v>
      </c>
      <c r="F5" s="98" t="str">
        <f>Achievements!D7</f>
        <v>Repeat Cub Scout motto.  Explain</v>
      </c>
      <c r="G5" s="15" t="str">
        <f>IF(Achievements!X7&lt;&gt;"", Achievements!X7, " ")</f>
        <v xml:space="preserve"> </v>
      </c>
      <c r="I5" s="193"/>
      <c r="J5" s="15">
        <f>Electives!C7</f>
        <v>2</v>
      </c>
      <c r="K5" s="213" t="str">
        <f>Electives!D7</f>
        <v>Discuss emotional building/knocking</v>
      </c>
      <c r="L5" s="15" t="str">
        <f>IF(Electives!X7&lt;&gt;"", Electives!X7, "")</f>
        <v/>
      </c>
    </row>
    <row r="6" spans="1:12">
      <c r="A6" s="219" t="s">
        <v>143</v>
      </c>
      <c r="B6" s="215" t="str">
        <f>IF(COUNTIF(B18:B24,"C")&gt;0, COUNTIF(B18:B24,"C"), " ")</f>
        <v xml:space="preserve"> </v>
      </c>
      <c r="D6" s="197"/>
      <c r="E6" s="15">
        <f>Achievements!C8</f>
        <v>3</v>
      </c>
      <c r="F6" s="98" t="str">
        <f>Achievements!D8</f>
        <v>Show Cub Scout Salute.  Explain</v>
      </c>
      <c r="G6" s="15" t="str">
        <f>IF(Achievements!X8&lt;&gt;"", Achievements!X8, " ")</f>
        <v xml:space="preserve"> </v>
      </c>
      <c r="I6" s="194"/>
      <c r="J6" s="15">
        <f>Electives!C8</f>
        <v>3</v>
      </c>
      <c r="K6" s="213" t="str">
        <f>Electives!D8</f>
        <v>Build structures</v>
      </c>
      <c r="L6" s="15" t="str">
        <f>IF(Electives!X8&lt;&gt;"", Electives!X8, "")</f>
        <v/>
      </c>
    </row>
    <row r="7" spans="1:12">
      <c r="D7" s="197"/>
      <c r="E7" s="15">
        <f>Achievements!C9</f>
        <v>4</v>
      </c>
      <c r="F7" s="98" t="str">
        <f>Achievements!D9</f>
        <v>Play a game with your den</v>
      </c>
      <c r="G7" s="15" t="str">
        <f>IF(Achievements!X9&lt;&gt;"", Achievements!X9,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IF(Achievements!X10&lt;&gt;"", Achievements!X10, " ")</f>
        <v xml:space="preserve"> </v>
      </c>
      <c r="I8" s="192" t="s">
        <v>68</v>
      </c>
      <c r="J8" s="15">
        <f>Electives!C11</f>
        <v>1</v>
      </c>
      <c r="K8" s="213" t="str">
        <f>Electives!D11</f>
        <v>Explore motion</v>
      </c>
      <c r="L8" s="15" t="str">
        <f>IF(Electives!X11&lt;&gt;"", Electives!X11, "")</f>
        <v/>
      </c>
    </row>
    <row r="9" spans="1:12" ht="12.75" customHeight="1">
      <c r="A9" s="1" t="s">
        <v>13</v>
      </c>
      <c r="D9" s="137" t="str">
        <f>Achievements!C12</f>
        <v>Animal Kingdom</v>
      </c>
      <c r="E9" s="137"/>
      <c r="F9" s="137"/>
      <c r="G9" s="137"/>
      <c r="I9" s="193"/>
      <c r="J9" s="15">
        <f>Electives!C12</f>
        <v>2</v>
      </c>
      <c r="K9" s="213" t="str">
        <f>Electives!D12</f>
        <v>Explore force</v>
      </c>
      <c r="L9" s="15" t="str">
        <f>IF(Electives!X12&lt;&gt;"", Electives!X12, "")</f>
        <v/>
      </c>
    </row>
    <row r="10" spans="1:12" ht="12" customHeight="1">
      <c r="A10" s="18" t="str">
        <f>D3</f>
        <v>Lion's Honor</v>
      </c>
      <c r="B10" s="99" t="str">
        <f>Achievements!X11</f>
        <v xml:space="preserve"> </v>
      </c>
      <c r="D10" s="195" t="str">
        <f>IF(Achievements!$F12&lt;&gt;"", Achievements!$F12, " ")</f>
        <v>(do all)</v>
      </c>
      <c r="E10" s="15">
        <f>Achievements!C13</f>
        <v>1</v>
      </c>
      <c r="F10" s="98" t="str">
        <f>Achievements!D13</f>
        <v>Learn role of community servant</v>
      </c>
      <c r="G10" s="15" t="str">
        <f>IF(Achievements!X13&lt;&gt;"", Achievements!X13, " ")</f>
        <v xml:space="preserve"> </v>
      </c>
      <c r="I10" s="194"/>
      <c r="J10" s="15">
        <f>Electives!C13</f>
        <v>3</v>
      </c>
      <c r="K10" s="213" t="str">
        <f>Electives!D13</f>
        <v>Create useful object</v>
      </c>
      <c r="L10" s="15" t="str">
        <f>IF(Electives!X13&lt;&gt;"", Electives!X13, "")</f>
        <v/>
      </c>
    </row>
    <row r="11" spans="1:12">
      <c r="A11" s="19" t="str">
        <f>D14</f>
        <v>Fun on the Run!</v>
      </c>
      <c r="B11" s="99" t="str">
        <f>Achievements!X23</f>
        <v xml:space="preserve"> </v>
      </c>
      <c r="D11" s="195"/>
      <c r="E11" s="15">
        <f>Achievements!C14</f>
        <v>2</v>
      </c>
      <c r="F11" s="220" t="str">
        <f>Achievements!D14</f>
        <v>Demonstrate what to do in emergency</v>
      </c>
      <c r="G11" s="15" t="str">
        <f>IF(Achievements!X14&lt;&gt;"", Achievements!X14, " ")</f>
        <v xml:space="preserve"> </v>
      </c>
      <c r="I11" s="218" t="str">
        <f>Electives!D15</f>
        <v>I'll Do It Myself</v>
      </c>
      <c r="J11" s="218"/>
      <c r="K11" s="218"/>
      <c r="L11" s="218"/>
    </row>
    <row r="12" spans="1:12" ht="12.75" customHeight="1">
      <c r="A12" s="19" t="str">
        <f>D9</f>
        <v>Animal Kingdom</v>
      </c>
      <c r="B12" s="99" t="str">
        <f>Achievements!X17</f>
        <v xml:space="preserve"> </v>
      </c>
      <c r="D12" s="195"/>
      <c r="E12" s="15">
        <f>Achievements!C15</f>
        <v>3</v>
      </c>
      <c r="F12" s="222" t="str">
        <f>Achievements!D15</f>
        <v>Choose two energy savings projects</v>
      </c>
      <c r="G12" s="15" t="str">
        <f>IF(Achievements!X15&lt;&gt;"", Achievements!X15, " ")</f>
        <v xml:space="preserve"> </v>
      </c>
      <c r="I12" s="192" t="s">
        <v>68</v>
      </c>
      <c r="J12" s="15">
        <f>Electives!C16</f>
        <v>1</v>
      </c>
      <c r="K12" s="213" t="str">
        <f>Electives!D16</f>
        <v>Make a "Lion Bag" for personal gear</v>
      </c>
      <c r="L12" s="15" t="str">
        <f>IF(Electives!X16&lt;&gt;"", Electives!X16, "")</f>
        <v/>
      </c>
    </row>
    <row r="13" spans="1:12" ht="13.15" customHeight="1">
      <c r="A13" s="19" t="str">
        <f>D23</f>
        <v>Mountain Lion</v>
      </c>
      <c r="B13" s="99" t="str">
        <f>Achievements!X34</f>
        <v xml:space="preserve"> </v>
      </c>
      <c r="D13" s="195"/>
      <c r="E13" s="15">
        <f>Achievements!C16</f>
        <v>4</v>
      </c>
      <c r="F13" s="222" t="str">
        <f>Achievements!D16</f>
        <v>Participate in Lion den service project</v>
      </c>
      <c r="G13" s="15" t="str">
        <f>IF(Achievements!X16&lt;&gt;"", Achievements!X16, " ")</f>
        <v xml:space="preserve"> </v>
      </c>
      <c r="I13" s="193"/>
      <c r="J13" s="15">
        <f>Electives!C17</f>
        <v>2</v>
      </c>
      <c r="K13" s="213" t="str">
        <f>Electives!D17</f>
        <v>Make personal care checklist</v>
      </c>
      <c r="L13" s="15" t="str">
        <f>IF(Electives!X17&lt;&gt;"", Electives!X17, "")</f>
        <v/>
      </c>
    </row>
    <row r="14" spans="1:12">
      <c r="A14" s="117" t="str">
        <f>D19</f>
        <v>King of the Jungle</v>
      </c>
      <c r="B14" s="99" t="str">
        <f>Achievements!X28</f>
        <v xml:space="preserve"> </v>
      </c>
      <c r="D14" s="137" t="str">
        <f>Achievements!C18</f>
        <v>Fun on the Run!</v>
      </c>
      <c r="E14" s="137"/>
      <c r="F14" s="137"/>
      <c r="I14" s="194"/>
      <c r="J14" s="15">
        <f>Electives!C18</f>
        <v>3</v>
      </c>
      <c r="K14" s="213" t="str">
        <f>Electives!D18</f>
        <v>Practice tying shoelaces</v>
      </c>
      <c r="L14" s="15" t="str">
        <f>IF(Electives!X18&lt;&gt;"", Electives!X18, "")</f>
        <v/>
      </c>
    </row>
    <row r="15" spans="1:12">
      <c r="A15" s="38"/>
      <c r="B15" s="39"/>
      <c r="D15" s="192" t="s">
        <v>68</v>
      </c>
      <c r="E15" s="15">
        <f>Achievements!C19</f>
        <v>1</v>
      </c>
      <c r="F15" s="222" t="str">
        <f>Achievements!D19</f>
        <v>Demonstrate 3 exercises to do daily</v>
      </c>
      <c r="G15" s="15" t="str">
        <f>IF(Achievements!X19&lt;&gt;"", Achievements!X19,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IF(Achievements!X20&lt;&gt;"", Achievements!X20, " ")</f>
        <v xml:space="preserve"> </v>
      </c>
      <c r="I16" s="192" t="s">
        <v>68</v>
      </c>
      <c r="J16" s="15">
        <f>Electives!C21</f>
        <v>1</v>
      </c>
      <c r="K16" s="213" t="str">
        <f>Electives!D21</f>
        <v>Play a game with den</v>
      </c>
      <c r="L16" s="15" t="str">
        <f>IF(Electives!X21&lt;&gt;"", Electives!X21, "")</f>
        <v/>
      </c>
    </row>
    <row r="17" spans="1:12">
      <c r="A17" s="1" t="s">
        <v>13</v>
      </c>
      <c r="D17" s="193"/>
      <c r="E17" s="15">
        <f>Achievements!C21</f>
        <v>3</v>
      </c>
      <c r="F17" s="222" t="str">
        <f>Achievements!D21</f>
        <v>Understand importance of rest</v>
      </c>
      <c r="G17" s="15" t="str">
        <f>IF(Achievements!X21&lt;&gt;"", Achievements!X21, " ")</f>
        <v xml:space="preserve"> </v>
      </c>
      <c r="I17" s="193"/>
      <c r="J17" s="15">
        <f>Electives!C22</f>
        <v>2</v>
      </c>
      <c r="K17" s="213" t="str">
        <f>Electives!D22</f>
        <v>Do an obstacle course relay</v>
      </c>
      <c r="L17" s="15" t="str">
        <f>IF(Electives!X22&lt;&gt;"", Electives!X22, "")</f>
        <v/>
      </c>
    </row>
    <row r="18" spans="1:12" ht="13.15" customHeight="1">
      <c r="A18" s="18" t="str">
        <f>I3</f>
        <v>Build it Up, Knock it Down</v>
      </c>
      <c r="B18" s="99" t="str">
        <f>Electives!X9</f>
        <v xml:space="preserve"> </v>
      </c>
      <c r="D18" s="194"/>
      <c r="E18" s="15">
        <f>Achievements!C22</f>
        <v>4</v>
      </c>
      <c r="F18" s="220" t="str">
        <f>Achievements!D22</f>
        <v>Participate as a den in Jungle Field Day</v>
      </c>
      <c r="G18" s="15" t="str">
        <f>IF(Achievements!X22&lt;&gt;"", Achievements!X22, " ")</f>
        <v xml:space="preserve"> </v>
      </c>
      <c r="I18" s="194"/>
      <c r="J18" s="15">
        <f>Electives!C23</f>
        <v>3</v>
      </c>
      <c r="K18" s="213" t="str">
        <f>Electives!D23</f>
        <v>Run a box derby race</v>
      </c>
      <c r="L18" s="15" t="str">
        <f>IF(Electives!X23&lt;&gt;"", Electives!X23, "")</f>
        <v/>
      </c>
    </row>
    <row r="19" spans="1:12">
      <c r="A19" s="19" t="str">
        <f>I7</f>
        <v>Gizmos and Gadgets</v>
      </c>
      <c r="B19" s="99" t="str">
        <f>Electives!X14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Electives!X19</f>
        <v xml:space="preserve"> </v>
      </c>
      <c r="D20" s="192" t="s">
        <v>68</v>
      </c>
      <c r="E20" s="15">
        <f>Achievements!C25</f>
        <v>1</v>
      </c>
      <c r="F20" s="98" t="str">
        <f>Achievements!D25</f>
        <v>Participate in flag ceremony</v>
      </c>
      <c r="G20" s="15" t="str">
        <f>IF(Achievements!X25&lt;&gt;"", Achievements!X25, " ")</f>
        <v xml:space="preserve"> </v>
      </c>
      <c r="I20" s="192" t="s">
        <v>68</v>
      </c>
      <c r="J20" s="15">
        <f>Electives!C26</f>
        <v>1</v>
      </c>
      <c r="K20" s="213" t="str">
        <f>Electives!D26</f>
        <v>Explain choices have consequences</v>
      </c>
      <c r="L20" s="15" t="str">
        <f>IF(Electives!X26&lt;&gt;"", Electives!X26, "")</f>
        <v/>
      </c>
    </row>
    <row r="21" spans="1:12">
      <c r="A21" s="19" t="str">
        <f>I15</f>
        <v>On Your Mark</v>
      </c>
      <c r="B21" s="99" t="str">
        <f>Electives!X24</f>
        <v xml:space="preserve"> </v>
      </c>
      <c r="D21" s="193"/>
      <c r="E21" s="15">
        <f>Achievements!C26</f>
        <v>2</v>
      </c>
      <c r="F21" s="220" t="str">
        <f>Achievements!D26</f>
        <v>Explain what it means to be good citizen</v>
      </c>
      <c r="G21" s="15" t="str">
        <f>IF(Achievements!X26&lt;&gt;"", Achievements!X26, " ")</f>
        <v xml:space="preserve"> </v>
      </c>
      <c r="I21" s="193"/>
      <c r="J21" s="15">
        <f>Electives!C27</f>
        <v>2</v>
      </c>
      <c r="K21" s="213" t="str">
        <f>Electives!D27</f>
        <v>Perform a Good Turn</v>
      </c>
      <c r="L21" s="15" t="str">
        <f>IF(Electives!X27&lt;&gt;"", Electives!X27, "")</f>
        <v/>
      </c>
    </row>
    <row r="22" spans="1:12">
      <c r="A22" s="19" t="str">
        <f>I19</f>
        <v>Pick My Path</v>
      </c>
      <c r="B22" s="99" t="str">
        <f>Electives!X29</f>
        <v xml:space="preserve"> </v>
      </c>
      <c r="D22" s="194"/>
      <c r="E22" s="15">
        <f>Achievements!C27</f>
        <v>3</v>
      </c>
      <c r="F22" s="222" t="str">
        <f>Achievements!D27</f>
        <v>Explain what it means to be leader</v>
      </c>
      <c r="G22" s="15" t="str">
        <f>IF(Achievements!X27&lt;&gt;"", Achievements!X27, " ")</f>
        <v xml:space="preserve"> </v>
      </c>
      <c r="I22" s="194"/>
      <c r="J22" s="15">
        <f>Electives!C28</f>
        <v>3</v>
      </c>
      <c r="K22" s="213" t="str">
        <f>Electives!D28</f>
        <v>Teach a game to another person</v>
      </c>
      <c r="L22" s="15" t="str">
        <f>IF(Electives!X28&lt;&gt;"", Electives!X28, "")</f>
        <v/>
      </c>
    </row>
    <row r="23" spans="1:12">
      <c r="A23" s="19" t="str">
        <f>I23</f>
        <v>Ready, Set, Grow</v>
      </c>
      <c r="B23" s="99" t="str">
        <f>Electives!X34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Electives!X38</f>
        <v xml:space="preserve"> </v>
      </c>
      <c r="D24" s="192" t="s">
        <v>68</v>
      </c>
      <c r="E24" s="15" t="str">
        <f>Achievements!C30</f>
        <v>1a</v>
      </c>
      <c r="F24" s="98" t="str">
        <f>Achievements!D30</f>
        <v>Gather items for outdoor adventure</v>
      </c>
      <c r="G24" s="15" t="str">
        <f>IF(Achievements!X30&lt;&gt;"", Achievements!X30, " ")</f>
        <v xml:space="preserve"> </v>
      </c>
      <c r="I24" s="192" t="s">
        <v>68</v>
      </c>
      <c r="J24" s="15">
        <f>Electives!C31</f>
        <v>1</v>
      </c>
      <c r="K24" s="223" t="str">
        <f>Electives!D31</f>
        <v>Demonstrate ways and skills to garden</v>
      </c>
      <c r="L24" s="15" t="str">
        <f>IF(Electives!X31&lt;&gt;"", Electives!X31, "")</f>
        <v/>
      </c>
    </row>
    <row r="25" spans="1:12" ht="12.75" customHeight="1">
      <c r="A25" s="2"/>
      <c r="B25" s="14"/>
      <c r="D25" s="193"/>
      <c r="E25" s="15" t="str">
        <f>Achievements!C31</f>
        <v>1b</v>
      </c>
      <c r="F25" s="98" t="str">
        <f>Achievements!D31</f>
        <v>Understand the buddy system</v>
      </c>
      <c r="G25" s="15" t="str">
        <f>IF(Achievements!X31&lt;&gt;"", Achievements!X31, " ")</f>
        <v xml:space="preserve"> </v>
      </c>
      <c r="I25" s="193"/>
      <c r="J25" s="15">
        <f>Electives!C32</f>
        <v>2</v>
      </c>
      <c r="K25" s="213" t="str">
        <f>Electives!D32</f>
        <v>Learn about food sources</v>
      </c>
      <c r="L25" s="15" t="str">
        <f>IF(Electives!X32&lt;&gt;"", Electives!X32, "")</f>
        <v/>
      </c>
    </row>
    <row r="26" spans="1:12" ht="12.75" customHeight="1">
      <c r="A26" s="2"/>
      <c r="B26" s="14"/>
      <c r="D26" s="193"/>
      <c r="E26" s="15">
        <f>Achievements!C32</f>
        <v>2</v>
      </c>
      <c r="F26" s="98" t="str">
        <f>Achievements!D32</f>
        <v>Learn what SAW means</v>
      </c>
      <c r="G26" s="15" t="str">
        <f>IF(Achievements!X32&lt;&gt;"", Achievements!X32, " ")</f>
        <v xml:space="preserve"> </v>
      </c>
      <c r="I26" s="194"/>
      <c r="J26" s="15">
        <f>Electives!C33</f>
        <v>3</v>
      </c>
      <c r="K26" s="213" t="str">
        <f>Electives!D33</f>
        <v>Plant small container garden</v>
      </c>
      <c r="L26" s="15" t="str">
        <f>IF(Electives!X33&lt;&gt;"", Electives!X33, "")</f>
        <v/>
      </c>
    </row>
    <row r="27" spans="1:12" ht="13.15" customHeight="1">
      <c r="A27" s="83" t="s">
        <v>47</v>
      </c>
      <c r="B27" s="102"/>
      <c r="D27" s="194"/>
      <c r="E27" s="15">
        <f>Achievements!C33</f>
        <v>3</v>
      </c>
      <c r="F27" s="221" t="str">
        <f>Achievements!D33</f>
        <v>Demonstrate respect for nature and animals</v>
      </c>
      <c r="G27" s="15" t="str">
        <f>IF(Achievements!X33&lt;&gt;"", Achievements!X33,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IF(Electives!X36&lt;&gt;"", Electives!X36, "")</f>
        <v/>
      </c>
    </row>
    <row r="29" spans="1:12" ht="12.75" customHeight="1">
      <c r="A29" s="84" t="s">
        <v>110</v>
      </c>
      <c r="B29" s="103"/>
      <c r="I29" s="195"/>
      <c r="J29" s="15">
        <f>Electives!C37</f>
        <v>2</v>
      </c>
      <c r="K29" s="213" t="str">
        <f>Electives!D37</f>
        <v>Play as jungle animal with den</v>
      </c>
      <c r="L29" s="15" t="str">
        <f>IF(Electives!X37&lt;&gt;"", Electives!X37,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IF(Achievements!X72&lt;&gt;"", Achievements!X72, " ")</f>
        <v xml:space="preserve"> </v>
      </c>
    </row>
    <row r="69" spans="2:12">
      <c r="B69" s="127"/>
      <c r="D69" s="127"/>
      <c r="E69" s="127"/>
      <c r="G69" s="128" t="str">
        <f>IF(Achievements!X73&lt;&gt;"", Achievements!X73,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V9dXFf87pOZNC0tuiOCR59deLWygpZVceoaVEVRboO663C2BE1KF8hDFdpyUTPPmwTCcnQLGlVn55rQy1d55Sw==" saltValue="xpXQakB5mL0ODEauQBtUJ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27"/>
  <sheetViews>
    <sheetView showGridLines="0"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style="127" customWidth="1"/>
    <col min="2" max="2" width="3.85546875" style="128" customWidth="1"/>
    <col min="3" max="3" width="6.42578125" style="127" customWidth="1"/>
    <col min="4" max="4" width="2.5703125" style="23" customWidth="1"/>
    <col min="5" max="5" width="2.5703125" style="128" customWidth="1"/>
    <col min="6" max="6" width="32.85546875" style="127" customWidth="1"/>
    <col min="7" max="7" width="3.42578125" style="128" customWidth="1"/>
    <col min="8" max="8" width="6.42578125" style="127" customWidth="1"/>
    <col min="9" max="9" width="2.5703125" style="23" customWidth="1"/>
    <col min="10" max="10" width="2.5703125" style="128" customWidth="1"/>
    <col min="11" max="11" width="32.85546875" style="127" customWidth="1"/>
    <col min="12" max="12" width="3.42578125" style="128" customWidth="1"/>
    <col min="13" max="16384" width="9.140625" style="127"/>
  </cols>
  <sheetData>
    <row r="1" spans="1:12" ht="21" customHeight="1">
      <c r="A1" s="16" t="str">
        <f ca="1">MID(CELL("filename",A1),FIND(IF(ISERROR(FIND("]",CELL("filename",A1))),"$","]"),CELL("filename",A1))+1,256)</f>
        <v>Scout 20</v>
      </c>
      <c r="D1" s="196" t="s">
        <v>67</v>
      </c>
      <c r="E1" s="196"/>
      <c r="F1" s="196"/>
      <c r="G1" s="196"/>
      <c r="I1" s="196" t="s">
        <v>141</v>
      </c>
      <c r="J1" s="196"/>
      <c r="K1" s="196"/>
      <c r="L1" s="196"/>
    </row>
    <row r="2" spans="1:12" ht="7.5" customHeight="1">
      <c r="D2" s="196"/>
      <c r="E2" s="196"/>
      <c r="F2" s="196"/>
      <c r="G2" s="196"/>
      <c r="I2" s="196"/>
      <c r="J2" s="196"/>
      <c r="K2" s="196"/>
      <c r="L2" s="196"/>
    </row>
    <row r="3" spans="1:12">
      <c r="A3" s="1" t="s">
        <v>12</v>
      </c>
      <c r="D3" s="137" t="str">
        <f>Achievements!C5</f>
        <v>Lion's Honor</v>
      </c>
      <c r="E3" s="137"/>
      <c r="F3" s="137"/>
      <c r="G3" s="137"/>
      <c r="I3" s="217" t="str">
        <f>Electives!D5</f>
        <v>Build it Up, Knock it Down</v>
      </c>
      <c r="J3" s="217"/>
      <c r="K3" s="217"/>
      <c r="L3" s="217"/>
    </row>
    <row r="4" spans="1:12" ht="12.75" customHeight="1">
      <c r="A4" s="216" t="s">
        <v>23</v>
      </c>
      <c r="B4" s="214" t="str">
        <f>Lion!E12</f>
        <v/>
      </c>
      <c r="D4" s="197" t="s">
        <v>68</v>
      </c>
      <c r="E4" s="15">
        <f>Achievements!C6</f>
        <v>1</v>
      </c>
      <c r="F4" s="98" t="str">
        <f>Achievements!D6</f>
        <v>Show Cub Scout Sign.  Explain</v>
      </c>
      <c r="G4" s="15" t="str">
        <f>IF(Achievements!Y6&lt;&gt;"", Achievements!Y6, " ")</f>
        <v xml:space="preserve"> </v>
      </c>
      <c r="I4" s="192" t="s">
        <v>68</v>
      </c>
      <c r="J4" s="15">
        <f>Electives!C6</f>
        <v>1</v>
      </c>
      <c r="K4" s="213" t="str">
        <f>Electives!D6</f>
        <v>Discuss things built/knocked down</v>
      </c>
      <c r="L4" s="15" t="str">
        <f>IF(Electives!Y6&lt;&gt;"", Electives!Y6, "")</f>
        <v/>
      </c>
    </row>
    <row r="5" spans="1:12">
      <c r="A5" s="17" t="s">
        <v>69</v>
      </c>
      <c r="B5" s="215" t="str">
        <f>IF(COUNTIF(B10:B14,"C")&gt;0, COUNTIF(B10:B14,"C"), " ")</f>
        <v xml:space="preserve"> </v>
      </c>
      <c r="D5" s="197"/>
      <c r="E5" s="15">
        <f>Achievements!C7</f>
        <v>2</v>
      </c>
      <c r="F5" s="98" t="str">
        <f>Achievements!D7</f>
        <v>Repeat Cub Scout motto.  Explain</v>
      </c>
      <c r="G5" s="15" t="str">
        <f>IF(Achievements!Y7&lt;&gt;"", Achievements!Y7, " ")</f>
        <v xml:space="preserve"> </v>
      </c>
      <c r="I5" s="193"/>
      <c r="J5" s="15">
        <f>Electives!C7</f>
        <v>2</v>
      </c>
      <c r="K5" s="213" t="str">
        <f>Electives!D7</f>
        <v>Discuss emotional building/knocking</v>
      </c>
      <c r="L5" s="15" t="str">
        <f>IF(Electives!Y7&lt;&gt;"", Electives!Y7, "")</f>
        <v/>
      </c>
    </row>
    <row r="6" spans="1:12">
      <c r="A6" s="219" t="s">
        <v>143</v>
      </c>
      <c r="B6" s="215" t="str">
        <f>IF(COUNTIF(B18:B24,"C")&gt;0, COUNTIF(B18:B24,"C"), " ")</f>
        <v xml:space="preserve"> </v>
      </c>
      <c r="D6" s="197"/>
      <c r="E6" s="15">
        <f>Achievements!C8</f>
        <v>3</v>
      </c>
      <c r="F6" s="98" t="str">
        <f>Achievements!D8</f>
        <v>Show Cub Scout Salute.  Explain</v>
      </c>
      <c r="G6" s="15" t="str">
        <f>IF(Achievements!Y8&lt;&gt;"", Achievements!Y8, " ")</f>
        <v xml:space="preserve"> </v>
      </c>
      <c r="I6" s="194"/>
      <c r="J6" s="15">
        <f>Electives!C8</f>
        <v>3</v>
      </c>
      <c r="K6" s="213" t="str">
        <f>Electives!D8</f>
        <v>Build structures</v>
      </c>
      <c r="L6" s="15" t="str">
        <f>IF(Electives!Y8&lt;&gt;"", Electives!Y8, "")</f>
        <v/>
      </c>
    </row>
    <row r="7" spans="1:12">
      <c r="D7" s="197"/>
      <c r="E7" s="15">
        <f>Achievements!C9</f>
        <v>4</v>
      </c>
      <c r="F7" s="98" t="str">
        <f>Achievements!D9</f>
        <v>Play a game with your den</v>
      </c>
      <c r="G7" s="15" t="str">
        <f>IF(Achievements!Y9&lt;&gt;"", Achievements!Y9, " ")</f>
        <v xml:space="preserve"> </v>
      </c>
      <c r="I7" s="218" t="str">
        <f>Electives!D10</f>
        <v>Gizmos and Gadgets</v>
      </c>
      <c r="J7" s="218"/>
      <c r="K7" s="218"/>
      <c r="L7" s="218"/>
    </row>
    <row r="8" spans="1:12" ht="12.75" customHeight="1">
      <c r="D8" s="197"/>
      <c r="E8" s="15">
        <f>Achievements!C10</f>
        <v>5</v>
      </c>
      <c r="F8" s="98" t="str">
        <f>Achievements!D10</f>
        <v>Participate in an outing</v>
      </c>
      <c r="G8" s="15" t="str">
        <f>IF(Achievements!Y10&lt;&gt;"", Achievements!Y10, " ")</f>
        <v xml:space="preserve"> </v>
      </c>
      <c r="I8" s="192" t="s">
        <v>68</v>
      </c>
      <c r="J8" s="15">
        <f>Electives!C11</f>
        <v>1</v>
      </c>
      <c r="K8" s="213" t="str">
        <f>Electives!D11</f>
        <v>Explore motion</v>
      </c>
      <c r="L8" s="15" t="str">
        <f>IF(Electives!Y11&lt;&gt;"", Electives!Y11, "")</f>
        <v/>
      </c>
    </row>
    <row r="9" spans="1:12" ht="12.75" customHeight="1">
      <c r="A9" s="1" t="s">
        <v>13</v>
      </c>
      <c r="D9" s="137" t="str">
        <f>Achievements!C12</f>
        <v>Animal Kingdom</v>
      </c>
      <c r="E9" s="137"/>
      <c r="F9" s="137"/>
      <c r="G9" s="137"/>
      <c r="I9" s="193"/>
      <c r="J9" s="15">
        <f>Electives!C12</f>
        <v>2</v>
      </c>
      <c r="K9" s="213" t="str">
        <f>Electives!D12</f>
        <v>Explore force</v>
      </c>
      <c r="L9" s="15" t="str">
        <f>IF(Electives!Y12&lt;&gt;"", Electives!Y12, "")</f>
        <v/>
      </c>
    </row>
    <row r="10" spans="1:12" ht="12" customHeight="1">
      <c r="A10" s="18" t="str">
        <f>D3</f>
        <v>Lion's Honor</v>
      </c>
      <c r="B10" s="99" t="str">
        <f>Achievements!Y11</f>
        <v xml:space="preserve"> </v>
      </c>
      <c r="D10" s="195" t="str">
        <f>IF(Achievements!$F12&lt;&gt;"", Achievements!$F12, " ")</f>
        <v>(do all)</v>
      </c>
      <c r="E10" s="15">
        <f>Achievements!C13</f>
        <v>1</v>
      </c>
      <c r="F10" s="98" t="str">
        <f>Achievements!D13</f>
        <v>Learn role of community servant</v>
      </c>
      <c r="G10" s="15" t="str">
        <f>IF(Achievements!Y13&lt;&gt;"", Achievements!Y13, " ")</f>
        <v xml:space="preserve"> </v>
      </c>
      <c r="I10" s="194"/>
      <c r="J10" s="15">
        <f>Electives!C13</f>
        <v>3</v>
      </c>
      <c r="K10" s="213" t="str">
        <f>Electives!D13</f>
        <v>Create useful object</v>
      </c>
      <c r="L10" s="15" t="str">
        <f>IF(Electives!Y13&lt;&gt;"", Electives!Y13, "")</f>
        <v/>
      </c>
    </row>
    <row r="11" spans="1:12">
      <c r="A11" s="19" t="str">
        <f>D14</f>
        <v>Fun on the Run!</v>
      </c>
      <c r="B11" s="99" t="str">
        <f>Achievements!Y23</f>
        <v xml:space="preserve"> </v>
      </c>
      <c r="D11" s="195"/>
      <c r="E11" s="15">
        <f>Achievements!C14</f>
        <v>2</v>
      </c>
      <c r="F11" s="220" t="str">
        <f>Achievements!D14</f>
        <v>Demonstrate what to do in emergency</v>
      </c>
      <c r="G11" s="15" t="str">
        <f>IF(Achievements!Y14&lt;&gt;"", Achievements!Y14, " ")</f>
        <v xml:space="preserve"> </v>
      </c>
      <c r="I11" s="218" t="str">
        <f>Electives!D15</f>
        <v>I'll Do It Myself</v>
      </c>
      <c r="J11" s="218"/>
      <c r="K11" s="218"/>
      <c r="L11" s="218"/>
    </row>
    <row r="12" spans="1:12" ht="12.75" customHeight="1">
      <c r="A12" s="19" t="str">
        <f>D9</f>
        <v>Animal Kingdom</v>
      </c>
      <c r="B12" s="99" t="str">
        <f>Achievements!Y17</f>
        <v xml:space="preserve"> </v>
      </c>
      <c r="D12" s="195"/>
      <c r="E12" s="15">
        <f>Achievements!C15</f>
        <v>3</v>
      </c>
      <c r="F12" s="222" t="str">
        <f>Achievements!D15</f>
        <v>Choose two energy savings projects</v>
      </c>
      <c r="G12" s="15" t="str">
        <f>IF(Achievements!Y15&lt;&gt;"", Achievements!Y15, " ")</f>
        <v xml:space="preserve"> </v>
      </c>
      <c r="I12" s="192" t="s">
        <v>68</v>
      </c>
      <c r="J12" s="15">
        <f>Electives!C16</f>
        <v>1</v>
      </c>
      <c r="K12" s="213" t="str">
        <f>Electives!D16</f>
        <v>Make a "Lion Bag" for personal gear</v>
      </c>
      <c r="L12" s="15" t="str">
        <f>IF(Electives!Y16&lt;&gt;"", Electives!Y16, "")</f>
        <v/>
      </c>
    </row>
    <row r="13" spans="1:12" ht="13.15" customHeight="1">
      <c r="A13" s="19" t="str">
        <f>D23</f>
        <v>Mountain Lion</v>
      </c>
      <c r="B13" s="99" t="str">
        <f>Achievements!Y34</f>
        <v xml:space="preserve"> </v>
      </c>
      <c r="D13" s="195"/>
      <c r="E13" s="15">
        <f>Achievements!C16</f>
        <v>4</v>
      </c>
      <c r="F13" s="222" t="str">
        <f>Achievements!D16</f>
        <v>Participate in Lion den service project</v>
      </c>
      <c r="G13" s="15" t="str">
        <f>IF(Achievements!Y16&lt;&gt;"", Achievements!Y16, " ")</f>
        <v xml:space="preserve"> </v>
      </c>
      <c r="I13" s="193"/>
      <c r="J13" s="15">
        <f>Electives!C17</f>
        <v>2</v>
      </c>
      <c r="K13" s="213" t="str">
        <f>Electives!D17</f>
        <v>Make personal care checklist</v>
      </c>
      <c r="L13" s="15" t="str">
        <f>IF(Electives!Y17&lt;&gt;"", Electives!Y17, "")</f>
        <v/>
      </c>
    </row>
    <row r="14" spans="1:12">
      <c r="A14" s="117" t="str">
        <f>D19</f>
        <v>King of the Jungle</v>
      </c>
      <c r="B14" s="99" t="str">
        <f>Achievements!Y28</f>
        <v xml:space="preserve"> </v>
      </c>
      <c r="D14" s="137" t="str">
        <f>Achievements!C18</f>
        <v>Fun on the Run!</v>
      </c>
      <c r="E14" s="137"/>
      <c r="F14" s="137"/>
      <c r="I14" s="194"/>
      <c r="J14" s="15">
        <f>Electives!C18</f>
        <v>3</v>
      </c>
      <c r="K14" s="213" t="str">
        <f>Electives!D18</f>
        <v>Practice tying shoelaces</v>
      </c>
      <c r="L14" s="15" t="str">
        <f>IF(Electives!Y18&lt;&gt;"", Electives!Y18, "")</f>
        <v/>
      </c>
    </row>
    <row r="15" spans="1:12">
      <c r="A15" s="38"/>
      <c r="B15" s="39"/>
      <c r="D15" s="192" t="s">
        <v>68</v>
      </c>
      <c r="E15" s="15">
        <f>Achievements!C19</f>
        <v>1</v>
      </c>
      <c r="F15" s="222" t="str">
        <f>Achievements!D19</f>
        <v>Demonstrate 3 exercises to do daily</v>
      </c>
      <c r="G15" s="15" t="str">
        <f>IF(Achievements!Y19&lt;&gt;"", Achievements!Y19, " ")</f>
        <v xml:space="preserve"> </v>
      </c>
      <c r="I15" s="218" t="str">
        <f>Electives!D20</f>
        <v>On Your Mark</v>
      </c>
      <c r="J15" s="218"/>
      <c r="K15" s="218"/>
      <c r="L15" s="218"/>
    </row>
    <row r="16" spans="1:12" ht="12.75" customHeight="1">
      <c r="A16" s="2"/>
      <c r="B16" s="14"/>
      <c r="D16" s="193"/>
      <c r="E16" s="15">
        <f>Achievements!C20</f>
        <v>2</v>
      </c>
      <c r="F16" s="222" t="str">
        <f>Achievements!D20</f>
        <v>Make a nutritious snack for your den</v>
      </c>
      <c r="G16" s="15" t="str">
        <f>IF(Achievements!Y20&lt;&gt;"", Achievements!Y20, " ")</f>
        <v xml:space="preserve"> </v>
      </c>
      <c r="I16" s="192" t="s">
        <v>68</v>
      </c>
      <c r="J16" s="15">
        <f>Electives!C21</f>
        <v>1</v>
      </c>
      <c r="K16" s="213" t="str">
        <f>Electives!D21</f>
        <v>Play a game with den</v>
      </c>
      <c r="L16" s="15" t="str">
        <f>IF(Electives!Y21&lt;&gt;"", Electives!Y21, "")</f>
        <v/>
      </c>
    </row>
    <row r="17" spans="1:12">
      <c r="A17" s="1" t="s">
        <v>13</v>
      </c>
      <c r="D17" s="193"/>
      <c r="E17" s="15">
        <f>Achievements!C21</f>
        <v>3</v>
      </c>
      <c r="F17" s="222" t="str">
        <f>Achievements!D21</f>
        <v>Understand importance of rest</v>
      </c>
      <c r="G17" s="15" t="str">
        <f>IF(Achievements!Y21&lt;&gt;"", Achievements!Y21, " ")</f>
        <v xml:space="preserve"> </v>
      </c>
      <c r="I17" s="193"/>
      <c r="J17" s="15">
        <f>Electives!C22</f>
        <v>2</v>
      </c>
      <c r="K17" s="213" t="str">
        <f>Electives!D22</f>
        <v>Do an obstacle course relay</v>
      </c>
      <c r="L17" s="15" t="str">
        <f>IF(Electives!Y22&lt;&gt;"", Electives!Y22, "")</f>
        <v/>
      </c>
    </row>
    <row r="18" spans="1:12" ht="13.15" customHeight="1">
      <c r="A18" s="18" t="str">
        <f>I3</f>
        <v>Build it Up, Knock it Down</v>
      </c>
      <c r="B18" s="99" t="str">
        <f>Electives!Y9</f>
        <v xml:space="preserve"> </v>
      </c>
      <c r="D18" s="194"/>
      <c r="E18" s="15">
        <f>Achievements!C22</f>
        <v>4</v>
      </c>
      <c r="F18" s="220" t="str">
        <f>Achievements!D22</f>
        <v>Participate as a den in Jungle Field Day</v>
      </c>
      <c r="G18" s="15" t="str">
        <f>IF(Achievements!Y22&lt;&gt;"", Achievements!Y22, " ")</f>
        <v xml:space="preserve"> </v>
      </c>
      <c r="I18" s="194"/>
      <c r="J18" s="15">
        <f>Electives!C23</f>
        <v>3</v>
      </c>
      <c r="K18" s="213" t="str">
        <f>Electives!D23</f>
        <v>Run a box derby race</v>
      </c>
      <c r="L18" s="15" t="str">
        <f>IF(Electives!Y23&lt;&gt;"", Electives!Y23, "")</f>
        <v/>
      </c>
    </row>
    <row r="19" spans="1:12">
      <c r="A19" s="19" t="str">
        <f>I7</f>
        <v>Gizmos and Gadgets</v>
      </c>
      <c r="B19" s="99" t="str">
        <f>Electives!Y14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Electives!Y19</f>
        <v xml:space="preserve"> </v>
      </c>
      <c r="D20" s="192" t="s">
        <v>68</v>
      </c>
      <c r="E20" s="15">
        <f>Achievements!C25</f>
        <v>1</v>
      </c>
      <c r="F20" s="98" t="str">
        <f>Achievements!D25</f>
        <v>Participate in flag ceremony</v>
      </c>
      <c r="G20" s="15" t="str">
        <f>IF(Achievements!Y25&lt;&gt;"", Achievements!Y25, " ")</f>
        <v xml:space="preserve"> </v>
      </c>
      <c r="I20" s="192" t="s">
        <v>68</v>
      </c>
      <c r="J20" s="15">
        <f>Electives!C26</f>
        <v>1</v>
      </c>
      <c r="K20" s="213" t="str">
        <f>Electives!D26</f>
        <v>Explain choices have consequences</v>
      </c>
      <c r="L20" s="15" t="str">
        <f>IF(Electives!Y26&lt;&gt;"", Electives!Y26, "")</f>
        <v/>
      </c>
    </row>
    <row r="21" spans="1:12">
      <c r="A21" s="19" t="str">
        <f>I15</f>
        <v>On Your Mark</v>
      </c>
      <c r="B21" s="99" t="str">
        <f>Electives!Y24</f>
        <v xml:space="preserve"> </v>
      </c>
      <c r="D21" s="193"/>
      <c r="E21" s="15">
        <f>Achievements!C26</f>
        <v>2</v>
      </c>
      <c r="F21" s="220" t="str">
        <f>Achievements!D26</f>
        <v>Explain what it means to be good citizen</v>
      </c>
      <c r="G21" s="15" t="str">
        <f>IF(Achievements!Y26&lt;&gt;"", Achievements!Y26, " ")</f>
        <v xml:space="preserve"> </v>
      </c>
      <c r="I21" s="193"/>
      <c r="J21" s="15">
        <f>Electives!C27</f>
        <v>2</v>
      </c>
      <c r="K21" s="213" t="str">
        <f>Electives!D27</f>
        <v>Perform a Good Turn</v>
      </c>
      <c r="L21" s="15" t="str">
        <f>IF(Electives!Y27&lt;&gt;"", Electives!Y27, "")</f>
        <v/>
      </c>
    </row>
    <row r="22" spans="1:12">
      <c r="A22" s="19" t="str">
        <f>I19</f>
        <v>Pick My Path</v>
      </c>
      <c r="B22" s="99" t="str">
        <f>Electives!Y29</f>
        <v xml:space="preserve"> </v>
      </c>
      <c r="D22" s="194"/>
      <c r="E22" s="15">
        <f>Achievements!C27</f>
        <v>3</v>
      </c>
      <c r="F22" s="222" t="str">
        <f>Achievements!D27</f>
        <v>Explain what it means to be leader</v>
      </c>
      <c r="G22" s="15" t="str">
        <f>IF(Achievements!Y27&lt;&gt;"", Achievements!Y27, " ")</f>
        <v xml:space="preserve"> </v>
      </c>
      <c r="I22" s="194"/>
      <c r="J22" s="15">
        <f>Electives!C28</f>
        <v>3</v>
      </c>
      <c r="K22" s="213" t="str">
        <f>Electives!D28</f>
        <v>Teach a game to another person</v>
      </c>
      <c r="L22" s="15" t="str">
        <f>IF(Electives!Y28&lt;&gt;"", Electives!Y28, "")</f>
        <v/>
      </c>
    </row>
    <row r="23" spans="1:12">
      <c r="A23" s="19" t="str">
        <f>I23</f>
        <v>Ready, Set, Grow</v>
      </c>
      <c r="B23" s="99" t="str">
        <f>Electives!Y34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Electives!Y38</f>
        <v xml:space="preserve"> </v>
      </c>
      <c r="D24" s="192" t="s">
        <v>68</v>
      </c>
      <c r="E24" s="15" t="str">
        <f>Achievements!C30</f>
        <v>1a</v>
      </c>
      <c r="F24" s="98" t="str">
        <f>Achievements!D30</f>
        <v>Gather items for outdoor adventure</v>
      </c>
      <c r="G24" s="15" t="str">
        <f>IF(Achievements!Y30&lt;&gt;"", Achievements!Y30, " ")</f>
        <v xml:space="preserve"> </v>
      </c>
      <c r="I24" s="192" t="s">
        <v>68</v>
      </c>
      <c r="J24" s="15">
        <f>Electives!C31</f>
        <v>1</v>
      </c>
      <c r="K24" s="223" t="str">
        <f>Electives!D31</f>
        <v>Demonstrate ways and skills to garden</v>
      </c>
      <c r="L24" s="15" t="str">
        <f>IF(Electives!Y31&lt;&gt;"", Electives!Y31, "")</f>
        <v/>
      </c>
    </row>
    <row r="25" spans="1:12" ht="12.75" customHeight="1">
      <c r="A25" s="2"/>
      <c r="B25" s="14"/>
      <c r="D25" s="193"/>
      <c r="E25" s="15" t="str">
        <f>Achievements!C31</f>
        <v>1b</v>
      </c>
      <c r="F25" s="98" t="str">
        <f>Achievements!D31</f>
        <v>Understand the buddy system</v>
      </c>
      <c r="G25" s="15" t="str">
        <f>IF(Achievements!Y31&lt;&gt;"", Achievements!Y31, " ")</f>
        <v xml:space="preserve"> </v>
      </c>
      <c r="I25" s="193"/>
      <c r="J25" s="15">
        <f>Electives!C32</f>
        <v>2</v>
      </c>
      <c r="K25" s="213" t="str">
        <f>Electives!D32</f>
        <v>Learn about food sources</v>
      </c>
      <c r="L25" s="15" t="str">
        <f>IF(Electives!Y32&lt;&gt;"", Electives!Y32, "")</f>
        <v/>
      </c>
    </row>
    <row r="26" spans="1:12" ht="12.75" customHeight="1">
      <c r="A26" s="2"/>
      <c r="B26" s="14"/>
      <c r="D26" s="193"/>
      <c r="E26" s="15">
        <f>Achievements!C32</f>
        <v>2</v>
      </c>
      <c r="F26" s="98" t="str">
        <f>Achievements!D32</f>
        <v>Learn what SAW means</v>
      </c>
      <c r="G26" s="15" t="str">
        <f>IF(Achievements!Y32&lt;&gt;"", Achievements!Y32, " ")</f>
        <v xml:space="preserve"> </v>
      </c>
      <c r="I26" s="194"/>
      <c r="J26" s="15">
        <f>Electives!C33</f>
        <v>3</v>
      </c>
      <c r="K26" s="213" t="str">
        <f>Electives!D33</f>
        <v>Plant small container garden</v>
      </c>
      <c r="L26" s="15" t="str">
        <f>IF(Electives!Y33&lt;&gt;"", Electives!Y33, "")</f>
        <v/>
      </c>
    </row>
    <row r="27" spans="1:12" ht="13.15" customHeight="1">
      <c r="A27" s="83" t="s">
        <v>47</v>
      </c>
      <c r="B27" s="102"/>
      <c r="D27" s="194"/>
      <c r="E27" s="15">
        <f>Achievements!C33</f>
        <v>3</v>
      </c>
      <c r="F27" s="221" t="str">
        <f>Achievements!D33</f>
        <v>Demonstrate respect for nature and animals</v>
      </c>
      <c r="G27" s="15" t="str">
        <f>IF(Achievements!Y33&lt;&gt;"", Achievements!Y33,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IF(Electives!Y36&lt;&gt;"", Electives!Y36, "")</f>
        <v/>
      </c>
    </row>
    <row r="29" spans="1:12" ht="12.75" customHeight="1">
      <c r="A29" s="84" t="s">
        <v>110</v>
      </c>
      <c r="B29" s="103"/>
      <c r="I29" s="195"/>
      <c r="J29" s="15">
        <f>Electives!C37</f>
        <v>2</v>
      </c>
      <c r="K29" s="213" t="str">
        <f>Electives!D37</f>
        <v>Play as jungle animal with den</v>
      </c>
      <c r="L29" s="15" t="str">
        <f>IF(Electives!Y37&lt;&gt;"", Electives!Y37, "")</f>
        <v/>
      </c>
    </row>
    <row r="30" spans="1:12" ht="12.75" customHeight="1">
      <c r="A30" s="85" t="s">
        <v>49</v>
      </c>
      <c r="B30" s="104"/>
    </row>
    <row r="31" spans="1:12">
      <c r="A31" s="2"/>
      <c r="B31" s="14"/>
    </row>
    <row r="32" spans="1:12">
      <c r="D32" s="127"/>
      <c r="E32" s="127"/>
      <c r="G32" s="127"/>
    </row>
    <row r="33" spans="1:12" ht="12.75" customHeight="1">
      <c r="D33" s="127"/>
      <c r="E33" s="127"/>
      <c r="G33" s="127"/>
    </row>
    <row r="34" spans="1:12" ht="12.75" customHeight="1">
      <c r="D34" s="127"/>
      <c r="E34" s="127"/>
      <c r="G34" s="127"/>
      <c r="I34" s="127"/>
      <c r="J34" s="127"/>
      <c r="L34" s="127"/>
    </row>
    <row r="35" spans="1:12">
      <c r="D35" s="127"/>
      <c r="E35" s="127"/>
      <c r="G35" s="127"/>
      <c r="I35" s="127"/>
      <c r="J35" s="127"/>
      <c r="L35" s="127"/>
    </row>
    <row r="36" spans="1:12" ht="12.75" customHeight="1">
      <c r="A36" s="2"/>
      <c r="B36" s="14"/>
      <c r="D36" s="127"/>
      <c r="E36" s="127"/>
      <c r="G36" s="127"/>
    </row>
    <row r="37" spans="1:12" ht="12.75" customHeight="1">
      <c r="A37" s="2"/>
      <c r="B37" s="14"/>
      <c r="D37" s="127"/>
      <c r="E37" s="127"/>
      <c r="G37" s="127"/>
    </row>
    <row r="38" spans="1:12">
      <c r="A38" s="2"/>
      <c r="B38" s="14"/>
      <c r="D38" s="127"/>
      <c r="E38" s="127"/>
      <c r="G38" s="127"/>
    </row>
    <row r="39" spans="1:12" ht="12.75" customHeight="1">
      <c r="A39" s="2"/>
      <c r="B39" s="14"/>
      <c r="D39" s="127"/>
      <c r="E39" s="127"/>
      <c r="G39" s="127"/>
    </row>
    <row r="40" spans="1:12">
      <c r="D40" s="127"/>
      <c r="E40" s="127"/>
      <c r="G40" s="127"/>
    </row>
    <row r="41" spans="1:12">
      <c r="B41" s="127"/>
      <c r="D41" s="127"/>
      <c r="E41" s="127"/>
      <c r="G41" s="127"/>
      <c r="I41" s="127"/>
      <c r="J41" s="127"/>
      <c r="L41" s="127"/>
    </row>
    <row r="42" spans="1:12" ht="12.75" customHeight="1">
      <c r="B42" s="127"/>
      <c r="I42" s="127"/>
      <c r="J42" s="127"/>
      <c r="L42" s="127"/>
    </row>
    <row r="43" spans="1:12" ht="12.75" customHeight="1">
      <c r="B43" s="127"/>
      <c r="I43" s="127"/>
      <c r="J43" s="127"/>
      <c r="L43" s="127"/>
    </row>
    <row r="44" spans="1:12" ht="13.15" customHeight="1">
      <c r="B44" s="127"/>
    </row>
    <row r="45" spans="1:12" ht="12.75" customHeight="1">
      <c r="B45" s="127"/>
    </row>
    <row r="46" spans="1:12">
      <c r="B46" s="127"/>
      <c r="D46" s="127"/>
      <c r="E46" s="127"/>
      <c r="G46" s="127"/>
    </row>
    <row r="47" spans="1:12">
      <c r="B47" s="127"/>
      <c r="D47" s="127"/>
      <c r="E47" s="127"/>
      <c r="G47" s="127"/>
    </row>
    <row r="48" spans="1:12" ht="12.75" customHeight="1">
      <c r="B48" s="127"/>
      <c r="I48" s="127"/>
      <c r="J48" s="127"/>
      <c r="L48" s="127"/>
    </row>
    <row r="49" spans="2:12" ht="12.75" customHeight="1">
      <c r="B49" s="127"/>
    </row>
    <row r="50" spans="2:12">
      <c r="B50" s="127"/>
    </row>
    <row r="52" spans="2:12" ht="13.15" customHeight="1">
      <c r="I52" s="127"/>
      <c r="J52" s="127"/>
    </row>
    <row r="53" spans="2:12" ht="12.75" customHeight="1">
      <c r="D53" s="127"/>
      <c r="E53" s="127"/>
      <c r="G53" s="127"/>
      <c r="I53" s="127"/>
      <c r="J53" s="127"/>
    </row>
    <row r="54" spans="2:12" ht="13.15" customHeight="1">
      <c r="D54" s="127"/>
      <c r="E54" s="127"/>
      <c r="G54" s="127"/>
    </row>
    <row r="55" spans="2:12">
      <c r="B55" s="127"/>
      <c r="D55" s="127"/>
      <c r="E55" s="127"/>
      <c r="G55" s="127"/>
    </row>
    <row r="56" spans="2:12">
      <c r="B56" s="127"/>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s="127"/>
      <c r="E60" s="127"/>
      <c r="G60" s="127"/>
      <c r="I60" s="127"/>
      <c r="J60" s="127"/>
    </row>
    <row r="62" spans="2:12">
      <c r="B62" s="127"/>
    </row>
    <row r="63" spans="2:12" ht="12.75" customHeight="1">
      <c r="B63" s="127"/>
    </row>
    <row r="64" spans="2:12" ht="12.75" customHeight="1">
      <c r="B64" s="127"/>
      <c r="D64" s="127"/>
      <c r="E64" s="127"/>
    </row>
    <row r="65" spans="2:12">
      <c r="D65" s="127"/>
      <c r="E65" s="127"/>
      <c r="I65" s="127"/>
      <c r="J65" s="127"/>
    </row>
    <row r="68" spans="2:12">
      <c r="D68" s="127"/>
      <c r="E68" s="127"/>
      <c r="G68" s="128" t="str">
        <f>IF(Achievements!Y72&lt;&gt;"", Achievements!Y72, " ")</f>
        <v xml:space="preserve"> </v>
      </c>
    </row>
    <row r="69" spans="2:12">
      <c r="B69" s="127"/>
      <c r="D69" s="127"/>
      <c r="E69" s="127"/>
      <c r="G69" s="128" t="str">
        <f>IF(Achievements!Y73&lt;&gt;"", Achievements!Y73, " ")</f>
        <v xml:space="preserve"> </v>
      </c>
    </row>
    <row r="70" spans="2:12" ht="12.75" customHeight="1">
      <c r="D70" s="127"/>
      <c r="E70" s="127"/>
    </row>
    <row r="71" spans="2:12" ht="12.75" customHeight="1">
      <c r="D71" s="127"/>
      <c r="E71" s="127"/>
    </row>
    <row r="72" spans="2:12" ht="12.75" customHeight="1">
      <c r="D72" s="127"/>
      <c r="E72" s="127"/>
    </row>
    <row r="73" spans="2:12">
      <c r="B73" s="127"/>
      <c r="I73" s="127"/>
      <c r="J73" s="127"/>
      <c r="L73" s="127"/>
    </row>
    <row r="74" spans="2:12">
      <c r="B74" s="127"/>
    </row>
    <row r="77" spans="2:12" ht="13.15" customHeight="1">
      <c r="B77" s="127"/>
      <c r="D77" s="127"/>
      <c r="E77" s="127"/>
    </row>
    <row r="78" spans="2:12">
      <c r="B78" s="127"/>
      <c r="I78" s="127"/>
      <c r="J78" s="127"/>
      <c r="L78" s="127"/>
    </row>
    <row r="79" spans="2:12">
      <c r="B79" s="127"/>
      <c r="I79" s="127"/>
      <c r="J79" s="127"/>
      <c r="L79" s="127"/>
    </row>
    <row r="80" spans="2:12">
      <c r="B80" s="127"/>
      <c r="I80" s="127"/>
      <c r="J80" s="127"/>
      <c r="L80" s="127"/>
    </row>
    <row r="81" spans="2:12" ht="12.75" customHeight="1">
      <c r="B81" s="127"/>
      <c r="I81" s="127"/>
      <c r="J81" s="127"/>
      <c r="L81" s="127"/>
    </row>
    <row r="82" spans="2:12" ht="12.75" customHeight="1">
      <c r="I82" s="127"/>
      <c r="J82" s="127"/>
      <c r="L82" s="127"/>
    </row>
    <row r="83" spans="2:12">
      <c r="I83" s="127"/>
      <c r="J83" s="127"/>
      <c r="L83" s="127"/>
    </row>
    <row r="84" spans="2:12">
      <c r="I84" s="127"/>
      <c r="J84" s="127"/>
      <c r="L84" s="127"/>
    </row>
    <row r="85" spans="2:12">
      <c r="D85" s="127"/>
      <c r="E85" s="127"/>
      <c r="G85" s="127"/>
      <c r="I85" s="127"/>
      <c r="J85" s="127"/>
      <c r="L85" s="127"/>
    </row>
    <row r="86" spans="2:12">
      <c r="B86" s="127"/>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s="127"/>
      <c r="E90" s="127"/>
      <c r="G90" s="127"/>
      <c r="I90" s="127"/>
      <c r="J90" s="127"/>
      <c r="L90" s="127"/>
    </row>
    <row r="91" spans="2:12">
      <c r="D91" s="127"/>
      <c r="E91" s="127"/>
      <c r="G91" s="127"/>
      <c r="I91" s="127"/>
      <c r="J91" s="127"/>
      <c r="L91" s="127"/>
    </row>
    <row r="92" spans="2:12">
      <c r="D92" s="127"/>
      <c r="E92" s="127"/>
      <c r="G92" s="127"/>
      <c r="I92" s="127"/>
      <c r="J92" s="127"/>
      <c r="L92" s="127"/>
    </row>
    <row r="93" spans="2:12">
      <c r="D93" s="127"/>
      <c r="E93" s="127"/>
      <c r="G93" s="127"/>
      <c r="I93" s="127"/>
      <c r="J93" s="127"/>
      <c r="L93" s="127"/>
    </row>
    <row r="94" spans="2:12" ht="13.15" customHeight="1">
      <c r="B94" s="127"/>
      <c r="D94" s="127"/>
      <c r="E94" s="127"/>
      <c r="G94" s="127"/>
      <c r="I94" s="127"/>
      <c r="J94" s="127"/>
      <c r="L94" s="127"/>
    </row>
    <row r="95" spans="2:12">
      <c r="D95" s="127"/>
      <c r="E95" s="127"/>
      <c r="G95" s="127"/>
      <c r="I95" s="127"/>
      <c r="J95" s="127"/>
      <c r="L95" s="127"/>
    </row>
    <row r="96" spans="2:12">
      <c r="D96" s="127"/>
      <c r="E96" s="127"/>
      <c r="G96" s="127"/>
      <c r="I96" s="127"/>
      <c r="J96" s="127"/>
      <c r="L96" s="127"/>
    </row>
    <row r="97" spans="2:12">
      <c r="D97" s="127"/>
      <c r="E97" s="127"/>
      <c r="G97" s="127"/>
      <c r="I97" s="127"/>
      <c r="J97" s="127"/>
      <c r="L97" s="127"/>
    </row>
    <row r="98" spans="2:12">
      <c r="D98" s="127"/>
      <c r="E98" s="127"/>
      <c r="G98" s="127"/>
      <c r="I98" s="127"/>
      <c r="J98" s="127"/>
      <c r="L98" s="127"/>
    </row>
    <row r="99" spans="2:12">
      <c r="B99" s="127"/>
      <c r="D99" s="127"/>
      <c r="E99" s="127"/>
      <c r="G99" s="127"/>
      <c r="I99" s="127"/>
      <c r="J99" s="127"/>
      <c r="L99" s="127"/>
    </row>
    <row r="100" spans="2:12">
      <c r="B100" s="127"/>
      <c r="D100" s="127"/>
      <c r="E100" s="127"/>
      <c r="G100" s="127"/>
      <c r="I100" s="127"/>
      <c r="J100" s="127"/>
      <c r="L100" s="127"/>
    </row>
    <row r="101" spans="2:12">
      <c r="B101" s="127"/>
      <c r="D101" s="127"/>
      <c r="E101" s="127"/>
      <c r="G101" s="127"/>
      <c r="I101" s="127"/>
      <c r="J101" s="127"/>
      <c r="L101" s="127"/>
    </row>
    <row r="102" spans="2:12" ht="13.15" customHeight="1">
      <c r="B102" s="127"/>
      <c r="D102" s="127"/>
      <c r="E102" s="127"/>
      <c r="G102" s="127"/>
      <c r="I102" s="127"/>
      <c r="J102" s="127"/>
      <c r="L102" s="127"/>
    </row>
    <row r="103" spans="2:12">
      <c r="B103" s="127"/>
      <c r="D103" s="127"/>
      <c r="E103" s="127"/>
      <c r="G103" s="127"/>
      <c r="I103" s="127"/>
      <c r="J103" s="127"/>
      <c r="L103" s="127"/>
    </row>
    <row r="104" spans="2:12">
      <c r="B104" s="127"/>
      <c r="D104" s="127"/>
      <c r="E104" s="127"/>
      <c r="G104" s="127"/>
      <c r="I104" s="127"/>
      <c r="J104" s="127"/>
      <c r="L104" s="127"/>
    </row>
    <row r="105" spans="2:12">
      <c r="B105" s="127"/>
      <c r="D105" s="127"/>
      <c r="E105" s="127"/>
      <c r="G105" s="127"/>
      <c r="I105" s="127"/>
      <c r="J105" s="127"/>
      <c r="L105" s="127"/>
    </row>
    <row r="106" spans="2:12">
      <c r="B106" s="127"/>
      <c r="D106" s="127"/>
      <c r="E106" s="127"/>
      <c r="G106" s="127"/>
      <c r="I106" s="127"/>
      <c r="J106" s="127"/>
      <c r="L106" s="127"/>
    </row>
    <row r="107" spans="2:12">
      <c r="B107" s="127"/>
      <c r="D107" s="127"/>
      <c r="E107" s="127"/>
      <c r="G107" s="127"/>
      <c r="I107" s="127"/>
      <c r="J107" s="127"/>
      <c r="L107" s="127"/>
    </row>
    <row r="108" spans="2:12">
      <c r="B108" s="127"/>
      <c r="D108" s="127"/>
      <c r="E108" s="127"/>
      <c r="G108" s="127"/>
      <c r="I108" s="127"/>
      <c r="J108" s="127"/>
      <c r="L108" s="127"/>
    </row>
    <row r="109" spans="2:12">
      <c r="B109" s="127"/>
      <c r="D109" s="127"/>
      <c r="E109" s="127"/>
      <c r="G109" s="127"/>
      <c r="I109" s="127"/>
      <c r="J109" s="127"/>
      <c r="L109" s="127"/>
    </row>
    <row r="110" spans="2:12">
      <c r="B110" s="127"/>
      <c r="D110" s="127"/>
      <c r="E110" s="127"/>
      <c r="G110" s="127"/>
      <c r="I110" s="127"/>
      <c r="J110" s="127"/>
      <c r="L110" s="127"/>
    </row>
    <row r="111" spans="2:12">
      <c r="B111" s="127"/>
      <c r="D111" s="127"/>
      <c r="E111" s="127"/>
      <c r="G111" s="127"/>
      <c r="I111" s="127"/>
      <c r="J111" s="127"/>
      <c r="L111" s="127"/>
    </row>
    <row r="112" spans="2:12">
      <c r="B112" s="127"/>
      <c r="D112" s="127"/>
      <c r="E112" s="127"/>
      <c r="G112" s="127"/>
      <c r="I112" s="127"/>
      <c r="J112" s="127"/>
      <c r="L112" s="127"/>
    </row>
    <row r="113" spans="2:12">
      <c r="B113" s="127"/>
      <c r="D113" s="127"/>
      <c r="E113" s="127"/>
      <c r="G113" s="127"/>
      <c r="I113" s="127"/>
      <c r="J113" s="127"/>
      <c r="L113" s="127"/>
    </row>
    <row r="114" spans="2:12">
      <c r="B114" s="127"/>
      <c r="D114" s="127"/>
      <c r="E114" s="127"/>
      <c r="G114" s="127"/>
      <c r="I114" s="127"/>
      <c r="J114" s="127"/>
      <c r="L114" s="127"/>
    </row>
    <row r="115" spans="2:12">
      <c r="B115" s="127"/>
      <c r="D115" s="127"/>
      <c r="E115" s="127"/>
      <c r="G115" s="127"/>
      <c r="I115" s="127"/>
      <c r="J115" s="127"/>
      <c r="L115" s="127"/>
    </row>
    <row r="116" spans="2:12">
      <c r="B116" s="127"/>
      <c r="D116" s="127"/>
      <c r="E116" s="127"/>
      <c r="G116" s="127"/>
      <c r="I116" s="127"/>
      <c r="J116" s="127"/>
      <c r="L116" s="127"/>
    </row>
    <row r="117" spans="2:12">
      <c r="B117" s="127"/>
      <c r="D117" s="127"/>
      <c r="E117" s="127"/>
      <c r="G117" s="127"/>
      <c r="I117" s="127"/>
      <c r="J117" s="127"/>
      <c r="L117" s="127"/>
    </row>
    <row r="118" spans="2:12">
      <c r="B118" s="127"/>
      <c r="D118" s="127"/>
      <c r="E118" s="127"/>
      <c r="G118" s="127"/>
      <c r="I118" s="127"/>
      <c r="J118" s="127"/>
      <c r="L118" s="127"/>
    </row>
    <row r="119" spans="2:12">
      <c r="B119" s="127"/>
      <c r="D119" s="127"/>
      <c r="E119" s="127"/>
      <c r="G119" s="127"/>
      <c r="I119" s="127"/>
      <c r="J119" s="127"/>
      <c r="L119" s="127"/>
    </row>
    <row r="120" spans="2:12">
      <c r="B120" s="127"/>
      <c r="D120" s="127"/>
      <c r="E120" s="127"/>
      <c r="G120" s="127"/>
      <c r="I120" s="127"/>
      <c r="J120" s="127"/>
      <c r="L120" s="127"/>
    </row>
    <row r="121" spans="2:12">
      <c r="B121" s="127"/>
      <c r="D121" s="127"/>
      <c r="E121" s="127"/>
      <c r="G121" s="127"/>
      <c r="I121" s="127"/>
      <c r="J121" s="127"/>
      <c r="L121" s="127"/>
    </row>
    <row r="122" spans="2:12">
      <c r="B122" s="127"/>
      <c r="D122" s="127"/>
      <c r="E122" s="127"/>
      <c r="G122" s="127"/>
      <c r="I122" s="127"/>
      <c r="J122" s="127"/>
      <c r="L122" s="127"/>
    </row>
    <row r="123" spans="2:12">
      <c r="B123" s="127"/>
      <c r="D123" s="127"/>
      <c r="E123" s="127"/>
      <c r="G123" s="127"/>
      <c r="I123" s="127"/>
      <c r="J123" s="127"/>
      <c r="L123" s="127"/>
    </row>
    <row r="124" spans="2:12">
      <c r="B124" s="127"/>
      <c r="D124" s="127"/>
      <c r="E124" s="127"/>
      <c r="G124" s="127"/>
      <c r="I124" s="127"/>
      <c r="J124" s="127"/>
      <c r="L124" s="127"/>
    </row>
    <row r="125" spans="2:12">
      <c r="B125" s="127"/>
      <c r="D125" s="127"/>
      <c r="E125" s="127"/>
      <c r="G125" s="127"/>
      <c r="I125" s="127"/>
      <c r="J125" s="127"/>
      <c r="L125" s="127"/>
    </row>
    <row r="126" spans="2:12">
      <c r="B126" s="127"/>
      <c r="D126" s="127"/>
      <c r="E126" s="127"/>
      <c r="G126" s="127"/>
      <c r="I126" s="127"/>
      <c r="J126" s="127"/>
      <c r="L126" s="127"/>
    </row>
    <row r="127" spans="2:12">
      <c r="B127" s="127"/>
      <c r="D127" s="127"/>
      <c r="E127" s="127"/>
      <c r="G127" s="127"/>
      <c r="I127" s="127"/>
      <c r="J127" s="127"/>
      <c r="L127" s="127"/>
    </row>
    <row r="128" spans="2:12">
      <c r="B128" s="127"/>
      <c r="D128" s="127"/>
      <c r="E128" s="127"/>
      <c r="G128" s="127"/>
      <c r="I128" s="127"/>
      <c r="J128" s="127"/>
      <c r="L128" s="127"/>
    </row>
    <row r="129" spans="2:12">
      <c r="B129" s="127"/>
      <c r="D129" s="127"/>
      <c r="E129" s="127"/>
      <c r="G129" s="127"/>
      <c r="I129" s="127"/>
      <c r="J129" s="127"/>
      <c r="L129" s="127"/>
    </row>
    <row r="130" spans="2:12">
      <c r="B130" s="127"/>
      <c r="D130" s="127"/>
      <c r="E130" s="127"/>
      <c r="G130" s="127"/>
      <c r="I130" s="127"/>
      <c r="J130" s="127"/>
      <c r="L130" s="127"/>
    </row>
    <row r="131" spans="2:12">
      <c r="B131" s="127"/>
      <c r="D131" s="127"/>
      <c r="E131" s="127"/>
      <c r="G131" s="127"/>
      <c r="I131" s="127"/>
      <c r="J131" s="127"/>
      <c r="L131" s="127"/>
    </row>
    <row r="132" spans="2:12">
      <c r="B132" s="127"/>
      <c r="D132" s="127"/>
      <c r="E132" s="127"/>
      <c r="G132" s="127"/>
      <c r="I132" s="127"/>
      <c r="J132" s="127"/>
      <c r="L132" s="127"/>
    </row>
    <row r="133" spans="2:12">
      <c r="B133" s="127"/>
      <c r="D133" s="127"/>
      <c r="E133" s="127"/>
      <c r="G133" s="127"/>
      <c r="I133" s="127"/>
      <c r="J133" s="127"/>
      <c r="L133" s="127"/>
    </row>
    <row r="134" spans="2:12">
      <c r="B134" s="127"/>
      <c r="D134" s="127"/>
      <c r="E134" s="127"/>
      <c r="G134" s="127"/>
      <c r="I134" s="127"/>
      <c r="J134" s="127"/>
      <c r="L134" s="127"/>
    </row>
    <row r="135" spans="2:12">
      <c r="B135" s="127"/>
      <c r="D135" s="127"/>
      <c r="E135" s="127"/>
      <c r="G135" s="127"/>
      <c r="I135" s="127"/>
      <c r="J135" s="127"/>
      <c r="L135" s="127"/>
    </row>
    <row r="136" spans="2:12">
      <c r="B136" s="127"/>
      <c r="D136" s="127"/>
      <c r="E136" s="127"/>
      <c r="G136" s="127"/>
      <c r="I136" s="127"/>
      <c r="J136" s="127"/>
      <c r="L136" s="127"/>
    </row>
    <row r="137" spans="2:12">
      <c r="B137" s="127"/>
      <c r="D137" s="127"/>
      <c r="E137" s="127"/>
      <c r="G137" s="127"/>
      <c r="I137" s="127"/>
      <c r="J137" s="127"/>
      <c r="L137" s="127"/>
    </row>
    <row r="138" spans="2:12">
      <c r="B138" s="127"/>
      <c r="D138" s="127"/>
      <c r="E138" s="127"/>
      <c r="G138" s="127"/>
      <c r="I138" s="127"/>
      <c r="J138" s="127"/>
      <c r="L138" s="127"/>
    </row>
    <row r="139" spans="2:12">
      <c r="B139" s="127"/>
      <c r="D139" s="127"/>
      <c r="E139" s="127"/>
      <c r="G139" s="127"/>
      <c r="I139" s="127"/>
      <c r="J139" s="127"/>
      <c r="L139" s="127"/>
    </row>
    <row r="140" spans="2:12">
      <c r="B140" s="127"/>
      <c r="D140" s="127"/>
      <c r="E140" s="127"/>
      <c r="G140" s="127"/>
      <c r="I140" s="127"/>
      <c r="J140" s="127"/>
      <c r="L140" s="127"/>
    </row>
    <row r="141" spans="2:12">
      <c r="B141" s="127"/>
      <c r="D141" s="127"/>
      <c r="E141" s="127"/>
      <c r="G141" s="127"/>
      <c r="I141" s="127"/>
      <c r="J141" s="127"/>
      <c r="L141" s="127"/>
    </row>
    <row r="142" spans="2:12">
      <c r="B142" s="127"/>
      <c r="D142" s="127"/>
      <c r="E142" s="127"/>
      <c r="G142" s="127"/>
      <c r="I142" s="127"/>
      <c r="J142" s="127"/>
      <c r="L142" s="127"/>
    </row>
    <row r="143" spans="2:12">
      <c r="B143" s="127"/>
      <c r="D143" s="127"/>
      <c r="E143" s="127"/>
      <c r="G143" s="127"/>
      <c r="I143" s="127"/>
      <c r="J143" s="127"/>
      <c r="L143" s="127"/>
    </row>
    <row r="144" spans="2:12">
      <c r="B144" s="127"/>
      <c r="D144" s="127"/>
      <c r="E144" s="127"/>
      <c r="G144" s="127"/>
      <c r="I144" s="127"/>
      <c r="J144" s="127"/>
      <c r="L144" s="127"/>
    </row>
    <row r="145" spans="2:12">
      <c r="B145" s="127"/>
      <c r="D145" s="127"/>
      <c r="E145" s="127"/>
      <c r="G145" s="127"/>
      <c r="I145" s="127"/>
      <c r="J145" s="127"/>
      <c r="L145" s="127"/>
    </row>
    <row r="146" spans="2:12">
      <c r="B146" s="127"/>
      <c r="D146" s="127"/>
      <c r="E146" s="127"/>
      <c r="G146" s="127"/>
      <c r="I146" s="127"/>
      <c r="J146" s="127"/>
      <c r="L146" s="127"/>
    </row>
    <row r="147" spans="2:12">
      <c r="B147" s="127"/>
      <c r="D147" s="127"/>
      <c r="E147" s="127"/>
      <c r="G147" s="127"/>
      <c r="I147" s="127"/>
      <c r="J147" s="127"/>
      <c r="L147" s="127"/>
    </row>
    <row r="148" spans="2:12">
      <c r="B148" s="127"/>
      <c r="D148" s="127"/>
      <c r="E148" s="127"/>
      <c r="G148" s="127"/>
      <c r="I148" s="127"/>
      <c r="J148" s="127"/>
      <c r="L148" s="127"/>
    </row>
    <row r="149" spans="2:12">
      <c r="B149" s="127"/>
      <c r="D149" s="127"/>
      <c r="E149" s="127"/>
      <c r="G149" s="127"/>
      <c r="I149" s="127"/>
      <c r="J149" s="127"/>
      <c r="L149" s="127"/>
    </row>
    <row r="150" spans="2:12">
      <c r="B150" s="127"/>
      <c r="D150" s="127"/>
      <c r="E150" s="127"/>
      <c r="G150" s="127"/>
      <c r="I150" s="127"/>
      <c r="J150" s="127"/>
      <c r="L150" s="127"/>
    </row>
    <row r="151" spans="2:12">
      <c r="B151" s="127"/>
      <c r="D151" s="127"/>
      <c r="E151" s="127"/>
      <c r="G151" s="127"/>
      <c r="I151" s="127"/>
      <c r="J151" s="127"/>
      <c r="L151" s="127"/>
    </row>
    <row r="152" spans="2:12">
      <c r="B152" s="127"/>
      <c r="D152" s="127"/>
      <c r="E152" s="127"/>
      <c r="G152" s="127"/>
      <c r="I152" s="127"/>
      <c r="J152" s="127"/>
      <c r="L152" s="127"/>
    </row>
    <row r="153" spans="2:12">
      <c r="B153" s="127"/>
      <c r="D153" s="127"/>
      <c r="E153" s="127"/>
      <c r="G153" s="127"/>
      <c r="I153" s="127"/>
      <c r="J153" s="127"/>
      <c r="L153" s="127"/>
    </row>
    <row r="154" spans="2:12">
      <c r="B154" s="127"/>
      <c r="D154" s="127"/>
      <c r="E154" s="127"/>
      <c r="G154" s="127"/>
      <c r="I154" s="127"/>
      <c r="J154" s="127"/>
      <c r="L154" s="127"/>
    </row>
    <row r="155" spans="2:12">
      <c r="B155" s="127"/>
      <c r="D155" s="127"/>
      <c r="E155" s="127"/>
      <c r="G155" s="127"/>
      <c r="I155" s="127"/>
      <c r="J155" s="127"/>
      <c r="L155" s="127"/>
    </row>
    <row r="156" spans="2:12">
      <c r="B156" s="127"/>
      <c r="D156" s="127"/>
      <c r="E156" s="127"/>
      <c r="G156" s="127"/>
      <c r="I156" s="127"/>
      <c r="J156" s="127"/>
      <c r="L156" s="127"/>
    </row>
    <row r="157" spans="2:12">
      <c r="B157" s="127"/>
      <c r="D157" s="127"/>
      <c r="E157" s="127"/>
      <c r="G157" s="127"/>
      <c r="I157" s="127"/>
      <c r="J157" s="127"/>
      <c r="L157" s="127"/>
    </row>
    <row r="158" spans="2:12">
      <c r="B158" s="127"/>
      <c r="D158" s="127"/>
      <c r="E158" s="127"/>
      <c r="G158" s="127"/>
      <c r="I158" s="127"/>
      <c r="J158" s="127"/>
      <c r="L158" s="127"/>
    </row>
    <row r="159" spans="2:12">
      <c r="B159" s="127"/>
      <c r="D159" s="127"/>
      <c r="E159" s="127"/>
      <c r="G159" s="127"/>
      <c r="I159" s="127"/>
      <c r="J159" s="127"/>
      <c r="L159" s="127"/>
    </row>
    <row r="160" spans="2:12">
      <c r="B160" s="127"/>
      <c r="D160" s="127"/>
      <c r="E160" s="127"/>
      <c r="G160" s="127"/>
      <c r="I160" s="127"/>
      <c r="J160" s="127"/>
      <c r="L160" s="127"/>
    </row>
    <row r="161" spans="2:12">
      <c r="B161" s="127"/>
      <c r="D161" s="127"/>
      <c r="E161" s="127"/>
      <c r="G161" s="127"/>
      <c r="I161" s="127"/>
      <c r="J161" s="127"/>
      <c r="L161" s="127"/>
    </row>
    <row r="162" spans="2:12">
      <c r="B162" s="127"/>
      <c r="D162" s="127"/>
      <c r="E162" s="127"/>
      <c r="G162" s="127"/>
      <c r="I162" s="127"/>
      <c r="J162" s="127"/>
      <c r="L162" s="127"/>
    </row>
    <row r="163" spans="2:12">
      <c r="B163" s="127"/>
      <c r="D163" s="127"/>
      <c r="E163" s="127"/>
      <c r="G163" s="127"/>
      <c r="I163" s="127"/>
      <c r="J163" s="127"/>
      <c r="L163" s="127"/>
    </row>
    <row r="164" spans="2:12">
      <c r="B164" s="127"/>
      <c r="D164" s="127"/>
      <c r="E164" s="127"/>
      <c r="G164" s="127"/>
      <c r="I164" s="127"/>
      <c r="J164" s="127"/>
      <c r="L164" s="127"/>
    </row>
    <row r="165" spans="2:12">
      <c r="B165" s="127"/>
      <c r="D165" s="127"/>
      <c r="E165" s="127"/>
      <c r="G165" s="127"/>
      <c r="I165" s="127"/>
      <c r="J165" s="127"/>
      <c r="L165" s="127"/>
    </row>
    <row r="166" spans="2:12">
      <c r="B166" s="127"/>
      <c r="D166" s="127"/>
      <c r="E166" s="127"/>
      <c r="G166" s="127"/>
      <c r="I166" s="127"/>
      <c r="J166" s="127"/>
      <c r="L166" s="127"/>
    </row>
    <row r="167" spans="2:12">
      <c r="B167" s="127"/>
      <c r="D167" s="127"/>
      <c r="E167" s="127"/>
      <c r="G167" s="127"/>
      <c r="I167" s="127"/>
      <c r="J167" s="127"/>
      <c r="L167" s="127"/>
    </row>
    <row r="168" spans="2:12">
      <c r="B168" s="127"/>
      <c r="D168" s="127"/>
      <c r="E168" s="127"/>
      <c r="G168" s="127"/>
      <c r="I168" s="127"/>
      <c r="J168" s="127"/>
      <c r="L168" s="127"/>
    </row>
    <row r="169" spans="2:12">
      <c r="B169" s="127"/>
      <c r="D169" s="127"/>
      <c r="E169" s="127"/>
      <c r="G169" s="127"/>
      <c r="I169" s="127"/>
      <c r="J169" s="127"/>
      <c r="L169" s="127"/>
    </row>
    <row r="170" spans="2:12">
      <c r="B170" s="127"/>
      <c r="D170" s="127"/>
      <c r="E170" s="127"/>
      <c r="G170" s="127"/>
      <c r="I170" s="127"/>
      <c r="J170" s="127"/>
      <c r="L170" s="127"/>
    </row>
    <row r="171" spans="2:12">
      <c r="B171" s="127"/>
      <c r="D171" s="127"/>
      <c r="E171" s="127"/>
      <c r="G171" s="127"/>
      <c r="I171" s="127"/>
      <c r="J171" s="127"/>
      <c r="L171" s="127"/>
    </row>
    <row r="172" spans="2:12">
      <c r="B172" s="127"/>
      <c r="D172" s="127"/>
      <c r="E172" s="127"/>
      <c r="G172" s="127"/>
      <c r="I172" s="127"/>
      <c r="J172" s="127"/>
      <c r="L172" s="127"/>
    </row>
    <row r="173" spans="2:12">
      <c r="B173" s="127"/>
      <c r="D173" s="127"/>
      <c r="E173" s="127"/>
      <c r="G173" s="127"/>
      <c r="I173" s="127"/>
      <c r="J173" s="127"/>
      <c r="L173" s="127"/>
    </row>
    <row r="174" spans="2:12">
      <c r="B174" s="127"/>
      <c r="D174" s="127"/>
      <c r="E174" s="127"/>
      <c r="G174" s="127"/>
      <c r="I174" s="127"/>
      <c r="J174" s="127"/>
      <c r="L174" s="127"/>
    </row>
    <row r="175" spans="2:12">
      <c r="B175" s="127"/>
      <c r="D175" s="127"/>
      <c r="E175" s="127"/>
      <c r="G175" s="127"/>
      <c r="I175" s="127"/>
      <c r="J175" s="127"/>
      <c r="L175" s="127"/>
    </row>
    <row r="176" spans="2:12">
      <c r="B176" s="127"/>
      <c r="D176" s="127"/>
      <c r="E176" s="127"/>
      <c r="G176" s="127"/>
      <c r="I176" s="127"/>
      <c r="J176" s="127"/>
      <c r="L176" s="127"/>
    </row>
    <row r="177" spans="2:12">
      <c r="B177" s="127"/>
      <c r="D177" s="127"/>
      <c r="E177" s="127"/>
      <c r="G177" s="127"/>
      <c r="I177" s="127"/>
      <c r="J177" s="127"/>
      <c r="L177" s="127"/>
    </row>
    <row r="178" spans="2:12">
      <c r="B178" s="127"/>
      <c r="D178" s="127"/>
      <c r="E178" s="127"/>
      <c r="G178" s="127"/>
      <c r="I178" s="127"/>
      <c r="J178" s="127"/>
      <c r="L178" s="127"/>
    </row>
    <row r="179" spans="2:12">
      <c r="B179" s="127"/>
      <c r="D179" s="127"/>
      <c r="E179" s="127"/>
      <c r="G179" s="127"/>
      <c r="I179" s="127"/>
      <c r="J179" s="127"/>
      <c r="L179" s="127"/>
    </row>
    <row r="180" spans="2:12">
      <c r="B180" s="127"/>
      <c r="D180" s="127"/>
      <c r="E180" s="127"/>
      <c r="G180" s="127"/>
      <c r="I180" s="127"/>
      <c r="J180" s="127"/>
      <c r="L180" s="127"/>
    </row>
    <row r="181" spans="2:12">
      <c r="B181" s="127"/>
      <c r="D181" s="127"/>
      <c r="E181" s="127"/>
      <c r="G181" s="127"/>
      <c r="I181" s="127"/>
      <c r="J181" s="127"/>
      <c r="L181" s="127"/>
    </row>
    <row r="182" spans="2:12">
      <c r="B182" s="127"/>
      <c r="D182" s="127"/>
      <c r="E182" s="127"/>
      <c r="G182" s="127"/>
      <c r="I182" s="127"/>
      <c r="J182" s="127"/>
      <c r="L182" s="127"/>
    </row>
    <row r="183" spans="2:12">
      <c r="B183" s="127"/>
      <c r="D183" s="127"/>
      <c r="E183" s="127"/>
      <c r="G183" s="127"/>
      <c r="I183" s="127"/>
      <c r="J183" s="127"/>
      <c r="L183" s="127"/>
    </row>
    <row r="184" spans="2:12">
      <c r="B184" s="127"/>
      <c r="D184" s="127"/>
      <c r="E184" s="127"/>
      <c r="G184" s="127"/>
      <c r="I184" s="127"/>
      <c r="J184" s="127"/>
      <c r="L184" s="127"/>
    </row>
    <row r="185" spans="2:12">
      <c r="B185" s="127"/>
      <c r="D185" s="127"/>
      <c r="E185" s="127"/>
      <c r="G185" s="127"/>
      <c r="I185" s="127"/>
      <c r="J185" s="127"/>
      <c r="L185" s="127"/>
    </row>
    <row r="186" spans="2:12">
      <c r="B186" s="127"/>
      <c r="D186" s="127"/>
      <c r="E186" s="127"/>
      <c r="G186" s="127"/>
      <c r="I186" s="127"/>
      <c r="J186" s="127"/>
      <c r="L186" s="127"/>
    </row>
    <row r="187" spans="2:12">
      <c r="B187" s="127"/>
      <c r="D187" s="127"/>
      <c r="E187" s="127"/>
      <c r="G187" s="127"/>
      <c r="I187" s="127"/>
      <c r="J187" s="127"/>
      <c r="L187" s="127"/>
    </row>
    <row r="188" spans="2:12">
      <c r="B188" s="127"/>
      <c r="D188" s="127"/>
      <c r="E188" s="127"/>
      <c r="G188" s="127"/>
      <c r="I188" s="127"/>
      <c r="J188" s="127"/>
      <c r="L188" s="127"/>
    </row>
    <row r="189" spans="2:12">
      <c r="B189" s="127"/>
      <c r="D189" s="127"/>
      <c r="E189" s="127"/>
      <c r="G189" s="127"/>
      <c r="I189" s="127"/>
      <c r="J189" s="127"/>
      <c r="L189" s="127"/>
    </row>
    <row r="190" spans="2:12">
      <c r="B190" s="127"/>
      <c r="D190" s="127"/>
      <c r="E190" s="127"/>
      <c r="G190" s="127"/>
      <c r="I190" s="127"/>
      <c r="J190" s="127"/>
      <c r="L190" s="127"/>
    </row>
    <row r="191" spans="2:12">
      <c r="B191" s="127"/>
      <c r="D191" s="127"/>
      <c r="E191" s="127"/>
      <c r="G191" s="127"/>
      <c r="I191" s="127"/>
      <c r="J191" s="127"/>
      <c r="L191" s="127"/>
    </row>
    <row r="192" spans="2:12">
      <c r="B192" s="127"/>
      <c r="D192" s="127"/>
      <c r="E192" s="127"/>
      <c r="G192" s="127"/>
      <c r="I192" s="127"/>
      <c r="J192" s="127"/>
      <c r="L192" s="127"/>
    </row>
    <row r="193" spans="2:12">
      <c r="B193" s="127"/>
      <c r="D193" s="127"/>
      <c r="E193" s="127"/>
      <c r="G193" s="127"/>
      <c r="I193" s="127"/>
      <c r="J193" s="127"/>
      <c r="L193" s="127"/>
    </row>
    <row r="194" spans="2:12">
      <c r="B194" s="127"/>
      <c r="D194" s="127"/>
      <c r="E194" s="127"/>
      <c r="G194" s="127"/>
      <c r="I194" s="127"/>
      <c r="J194" s="127"/>
      <c r="L194" s="127"/>
    </row>
    <row r="195" spans="2:12">
      <c r="B195" s="127"/>
      <c r="D195" s="127"/>
      <c r="E195" s="127"/>
      <c r="G195" s="127"/>
      <c r="I195" s="127"/>
      <c r="J195" s="127"/>
      <c r="L195" s="127"/>
    </row>
    <row r="196" spans="2:12">
      <c r="B196" s="127"/>
      <c r="D196" s="127"/>
      <c r="E196" s="127"/>
      <c r="G196" s="127"/>
      <c r="I196" s="127"/>
      <c r="J196" s="127"/>
      <c r="L196" s="127"/>
    </row>
    <row r="197" spans="2:12">
      <c r="B197" s="127"/>
      <c r="D197" s="127"/>
      <c r="E197" s="127"/>
      <c r="G197" s="127"/>
      <c r="I197" s="127"/>
      <c r="J197" s="127"/>
      <c r="L197" s="127"/>
    </row>
    <row r="198" spans="2:12">
      <c r="B198" s="127"/>
      <c r="D198" s="127"/>
      <c r="E198" s="127"/>
      <c r="G198" s="127"/>
      <c r="I198" s="127"/>
      <c r="J198" s="127"/>
      <c r="L198" s="127"/>
    </row>
    <row r="199" spans="2:12">
      <c r="B199" s="127"/>
      <c r="D199" s="127"/>
      <c r="E199" s="127"/>
      <c r="G199" s="127"/>
      <c r="I199" s="127"/>
      <c r="J199" s="127"/>
      <c r="L199" s="127"/>
    </row>
    <row r="200" spans="2:12">
      <c r="B200" s="127"/>
      <c r="D200" s="127"/>
      <c r="E200" s="127"/>
      <c r="G200" s="127"/>
      <c r="I200" s="127"/>
      <c r="J200" s="127"/>
      <c r="L200" s="127"/>
    </row>
    <row r="201" spans="2:12">
      <c r="B201" s="127"/>
      <c r="D201" s="127"/>
      <c r="E201" s="127"/>
      <c r="G201" s="127"/>
      <c r="I201" s="127"/>
      <c r="J201" s="127"/>
      <c r="L201" s="127"/>
    </row>
    <row r="202" spans="2:12">
      <c r="B202" s="127"/>
      <c r="D202" s="127"/>
      <c r="E202" s="127"/>
      <c r="G202" s="127"/>
      <c r="I202" s="127"/>
      <c r="J202" s="127"/>
      <c r="L202" s="127"/>
    </row>
    <row r="203" spans="2:12">
      <c r="B203" s="127"/>
      <c r="D203" s="127"/>
      <c r="E203" s="127"/>
      <c r="G203" s="127"/>
      <c r="I203" s="127"/>
      <c r="J203" s="127"/>
      <c r="L203" s="127"/>
    </row>
    <row r="204" spans="2:12">
      <c r="B204" s="127"/>
      <c r="D204" s="127"/>
      <c r="E204" s="127"/>
      <c r="G204" s="127"/>
      <c r="I204" s="127"/>
      <c r="J204" s="127"/>
      <c r="L204" s="127"/>
    </row>
    <row r="205" spans="2:12">
      <c r="B205" s="127"/>
      <c r="D205" s="127"/>
      <c r="E205" s="127"/>
      <c r="G205" s="127"/>
      <c r="I205" s="127"/>
      <c r="J205" s="127"/>
      <c r="L205" s="127"/>
    </row>
    <row r="206" spans="2:12">
      <c r="B206" s="127"/>
      <c r="D206" s="127"/>
      <c r="E206" s="127"/>
      <c r="G206" s="127"/>
      <c r="I206" s="127"/>
      <c r="J206" s="127"/>
      <c r="L206" s="127"/>
    </row>
    <row r="207" spans="2:12">
      <c r="B207" s="127"/>
      <c r="D207" s="127"/>
      <c r="E207" s="127"/>
      <c r="G207" s="127"/>
      <c r="I207" s="127"/>
      <c r="J207" s="127"/>
      <c r="L207" s="127"/>
    </row>
    <row r="208" spans="2:12">
      <c r="B208" s="127"/>
      <c r="D208" s="127"/>
      <c r="E208" s="127"/>
      <c r="G208" s="127"/>
      <c r="I208" s="127"/>
      <c r="J208" s="127"/>
      <c r="L208" s="127"/>
    </row>
    <row r="209" spans="2:12">
      <c r="B209" s="127"/>
      <c r="D209" s="127"/>
      <c r="E209" s="127"/>
      <c r="G209" s="127"/>
      <c r="I209" s="127"/>
      <c r="J209" s="127"/>
      <c r="L209" s="127"/>
    </row>
    <row r="210" spans="2:12">
      <c r="B210" s="127"/>
      <c r="D210" s="127"/>
      <c r="E210" s="127"/>
      <c r="G210" s="127"/>
      <c r="I210" s="127"/>
      <c r="J210" s="127"/>
      <c r="L210" s="127"/>
    </row>
    <row r="211" spans="2:12">
      <c r="B211" s="127"/>
      <c r="D211" s="127"/>
      <c r="E211" s="127"/>
      <c r="G211" s="127"/>
      <c r="I211" s="127"/>
      <c r="J211" s="127"/>
      <c r="L211" s="127"/>
    </row>
    <row r="212" spans="2:12">
      <c r="B212" s="127"/>
      <c r="D212" s="127"/>
      <c r="E212" s="127"/>
      <c r="G212" s="127"/>
      <c r="I212" s="127"/>
      <c r="J212" s="127"/>
      <c r="L212" s="127"/>
    </row>
    <row r="213" spans="2:12">
      <c r="B213" s="127"/>
      <c r="D213" s="127"/>
      <c r="E213" s="127"/>
      <c r="G213" s="127"/>
      <c r="I213" s="127"/>
      <c r="J213" s="127"/>
      <c r="L213" s="127"/>
    </row>
    <row r="214" spans="2:12">
      <c r="B214" s="127"/>
      <c r="D214" s="127"/>
      <c r="E214" s="127"/>
      <c r="G214" s="127"/>
      <c r="I214" s="127"/>
      <c r="J214" s="127"/>
      <c r="L214" s="127"/>
    </row>
    <row r="215" spans="2:12">
      <c r="B215" s="127"/>
      <c r="D215" s="127"/>
      <c r="E215" s="127"/>
      <c r="G215" s="127"/>
      <c r="I215" s="127"/>
      <c r="J215" s="127"/>
      <c r="L215" s="127"/>
    </row>
    <row r="216" spans="2:12">
      <c r="B216" s="127"/>
      <c r="D216" s="127"/>
      <c r="E216" s="127"/>
      <c r="G216" s="127"/>
      <c r="I216" s="127"/>
      <c r="J216" s="127"/>
      <c r="L216" s="127"/>
    </row>
    <row r="217" spans="2:12">
      <c r="B217" s="127"/>
      <c r="D217" s="127"/>
      <c r="E217" s="127"/>
      <c r="G217" s="127"/>
      <c r="I217" s="127"/>
      <c r="J217" s="127"/>
      <c r="L217" s="127"/>
    </row>
    <row r="218" spans="2:12">
      <c r="B218" s="127"/>
      <c r="D218" s="127"/>
      <c r="E218" s="127"/>
      <c r="G218" s="127"/>
      <c r="I218" s="127"/>
      <c r="J218" s="127"/>
      <c r="L218" s="127"/>
    </row>
    <row r="219" spans="2:12">
      <c r="B219" s="127"/>
      <c r="D219" s="127"/>
      <c r="E219" s="127"/>
      <c r="G219" s="127"/>
      <c r="I219" s="127"/>
      <c r="J219" s="127"/>
      <c r="L219" s="127"/>
    </row>
    <row r="220" spans="2:12">
      <c r="B220" s="127"/>
      <c r="D220" s="127"/>
      <c r="E220" s="127"/>
      <c r="G220" s="127"/>
      <c r="I220" s="127"/>
      <c r="J220" s="127"/>
      <c r="L220" s="127"/>
    </row>
    <row r="221" spans="2:12">
      <c r="B221" s="127"/>
      <c r="D221" s="127"/>
      <c r="E221" s="127"/>
      <c r="G221" s="127"/>
      <c r="I221" s="127"/>
      <c r="J221" s="127"/>
      <c r="L221" s="127"/>
    </row>
    <row r="222" spans="2:12">
      <c r="B222" s="127"/>
      <c r="D222" s="127"/>
      <c r="E222" s="127"/>
      <c r="G222" s="127"/>
      <c r="I222" s="127"/>
      <c r="J222" s="127"/>
      <c r="L222" s="127"/>
    </row>
    <row r="223" spans="2:12">
      <c r="B223" s="127"/>
      <c r="D223" s="127"/>
      <c r="E223" s="127"/>
      <c r="G223" s="127"/>
      <c r="I223" s="127"/>
      <c r="J223" s="127"/>
      <c r="L223" s="127"/>
    </row>
    <row r="224" spans="2:12">
      <c r="B224" s="127"/>
      <c r="D224" s="127"/>
      <c r="E224" s="127"/>
      <c r="G224" s="127"/>
      <c r="I224" s="127"/>
      <c r="J224" s="127"/>
      <c r="L224" s="127"/>
    </row>
    <row r="225" spans="2:12">
      <c r="B225" s="127"/>
      <c r="D225" s="127"/>
      <c r="E225" s="127"/>
      <c r="G225" s="127"/>
      <c r="I225" s="127"/>
      <c r="J225" s="127"/>
      <c r="L225" s="127"/>
    </row>
    <row r="226" spans="2:12">
      <c r="B226" s="127"/>
      <c r="D226" s="127"/>
      <c r="E226" s="127"/>
      <c r="G226" s="127"/>
      <c r="I226" s="127"/>
      <c r="J226" s="127"/>
      <c r="L226" s="127"/>
    </row>
    <row r="227" spans="2:12">
      <c r="B227" s="127"/>
      <c r="D227" s="127"/>
      <c r="E227" s="127"/>
      <c r="G227" s="127"/>
      <c r="I227" s="127"/>
      <c r="J227" s="127"/>
      <c r="L227" s="127"/>
    </row>
    <row r="228" spans="2:12">
      <c r="B228" s="127"/>
      <c r="D228" s="127"/>
      <c r="E228" s="127"/>
      <c r="G228" s="127"/>
      <c r="I228" s="127"/>
      <c r="J228" s="127"/>
      <c r="L228" s="127"/>
    </row>
    <row r="229" spans="2:12">
      <c r="B229" s="127"/>
      <c r="D229" s="127"/>
      <c r="E229" s="127"/>
      <c r="G229" s="127"/>
      <c r="I229" s="127"/>
      <c r="J229" s="127"/>
      <c r="L229" s="127"/>
    </row>
    <row r="230" spans="2:12">
      <c r="B230" s="127"/>
      <c r="D230" s="127"/>
      <c r="E230" s="127"/>
      <c r="G230" s="127"/>
      <c r="I230" s="127"/>
      <c r="J230" s="127"/>
      <c r="L230" s="127"/>
    </row>
    <row r="231" spans="2:12">
      <c r="B231" s="127"/>
      <c r="D231" s="127"/>
      <c r="E231" s="127"/>
      <c r="G231" s="127"/>
      <c r="I231" s="127"/>
      <c r="J231" s="127"/>
      <c r="L231" s="127"/>
    </row>
    <row r="232" spans="2:12">
      <c r="B232" s="127"/>
      <c r="D232" s="127"/>
      <c r="E232" s="127"/>
      <c r="G232" s="127"/>
      <c r="I232" s="127"/>
      <c r="J232" s="127"/>
      <c r="L232" s="127"/>
    </row>
    <row r="233" spans="2:12">
      <c r="B233" s="127"/>
      <c r="D233" s="127"/>
      <c r="E233" s="127"/>
      <c r="G233" s="127"/>
      <c r="I233" s="127"/>
      <c r="J233" s="127"/>
      <c r="L233" s="127"/>
    </row>
    <row r="234" spans="2:12">
      <c r="B234" s="127"/>
      <c r="D234" s="127"/>
      <c r="E234" s="127"/>
      <c r="G234" s="127"/>
      <c r="I234" s="127"/>
      <c r="J234" s="127"/>
      <c r="L234" s="127"/>
    </row>
    <row r="235" spans="2:12">
      <c r="B235" s="127"/>
      <c r="D235" s="127"/>
      <c r="E235" s="127"/>
      <c r="G235" s="127"/>
      <c r="I235" s="127"/>
      <c r="J235" s="127"/>
      <c r="L235" s="127"/>
    </row>
    <row r="236" spans="2:12">
      <c r="B236" s="127"/>
      <c r="D236" s="127"/>
      <c r="E236" s="127"/>
      <c r="G236" s="127"/>
      <c r="I236" s="127"/>
      <c r="J236" s="127"/>
      <c r="L236" s="127"/>
    </row>
    <row r="237" spans="2:12">
      <c r="B237" s="127"/>
      <c r="D237" s="127"/>
      <c r="E237" s="127"/>
      <c r="G237" s="127"/>
      <c r="I237" s="127"/>
      <c r="J237" s="127"/>
      <c r="L237" s="127"/>
    </row>
    <row r="238" spans="2:12">
      <c r="B238" s="127"/>
      <c r="D238" s="127"/>
      <c r="E238" s="127"/>
      <c r="G238" s="127"/>
      <c r="I238" s="127"/>
      <c r="J238" s="127"/>
      <c r="L238" s="127"/>
    </row>
    <row r="239" spans="2:12">
      <c r="B239" s="127"/>
      <c r="D239" s="127"/>
      <c r="E239" s="127"/>
      <c r="G239" s="127"/>
      <c r="I239" s="127"/>
      <c r="J239" s="127"/>
      <c r="L239" s="127"/>
    </row>
    <row r="240" spans="2:12">
      <c r="B240" s="127"/>
      <c r="D240" s="127"/>
      <c r="E240" s="127"/>
      <c r="G240" s="127"/>
      <c r="I240" s="127"/>
      <c r="J240" s="127"/>
      <c r="L240" s="127"/>
    </row>
    <row r="241" spans="2:12">
      <c r="B241" s="127"/>
      <c r="D241" s="127"/>
      <c r="E241" s="127"/>
      <c r="G241" s="127"/>
      <c r="I241" s="127"/>
      <c r="J241" s="127"/>
      <c r="L241" s="127"/>
    </row>
    <row r="242" spans="2:12">
      <c r="B242" s="127"/>
      <c r="D242" s="127"/>
      <c r="E242" s="127"/>
      <c r="G242" s="127"/>
      <c r="I242" s="127"/>
      <c r="J242" s="127"/>
      <c r="L242" s="127"/>
    </row>
    <row r="243" spans="2:12">
      <c r="B243" s="127"/>
      <c r="D243" s="127"/>
      <c r="E243" s="127"/>
      <c r="G243" s="127"/>
      <c r="I243" s="127"/>
      <c r="J243" s="127"/>
      <c r="L243" s="127"/>
    </row>
    <row r="244" spans="2:12">
      <c r="B244" s="127"/>
      <c r="D244" s="127"/>
      <c r="E244" s="127"/>
      <c r="G244" s="127"/>
      <c r="I244" s="127"/>
      <c r="J244" s="127"/>
      <c r="L244" s="127"/>
    </row>
    <row r="245" spans="2:12">
      <c r="B245" s="127"/>
      <c r="D245" s="127"/>
      <c r="E245" s="127"/>
      <c r="G245" s="127"/>
      <c r="I245" s="127"/>
      <c r="J245" s="127"/>
      <c r="L245" s="127"/>
    </row>
    <row r="246" spans="2:12">
      <c r="B246" s="127"/>
      <c r="D246" s="127"/>
      <c r="E246" s="127"/>
      <c r="G246" s="127"/>
      <c r="I246" s="127"/>
      <c r="J246" s="127"/>
      <c r="L246" s="127"/>
    </row>
    <row r="247" spans="2:12">
      <c r="B247" s="127"/>
      <c r="D247" s="127"/>
      <c r="E247" s="127"/>
      <c r="G247" s="127"/>
      <c r="I247" s="127"/>
      <c r="J247" s="127"/>
      <c r="L247" s="127"/>
    </row>
    <row r="248" spans="2:12">
      <c r="B248" s="127"/>
      <c r="D248" s="127"/>
      <c r="E248" s="127"/>
      <c r="G248" s="127"/>
      <c r="I248" s="127"/>
      <c r="J248" s="127"/>
      <c r="L248" s="127"/>
    </row>
    <row r="249" spans="2:12">
      <c r="B249" s="127"/>
      <c r="D249" s="127"/>
      <c r="E249" s="127"/>
      <c r="G249" s="127"/>
      <c r="I249" s="127"/>
      <c r="J249" s="127"/>
      <c r="L249" s="127"/>
    </row>
    <row r="250" spans="2:12">
      <c r="B250" s="127"/>
      <c r="D250" s="127"/>
      <c r="E250" s="127"/>
      <c r="G250" s="127"/>
      <c r="I250" s="127"/>
      <c r="J250" s="127"/>
      <c r="L250" s="127"/>
    </row>
    <row r="251" spans="2:12">
      <c r="B251" s="127"/>
      <c r="D251" s="127"/>
      <c r="E251" s="127"/>
      <c r="G251" s="127"/>
      <c r="I251" s="127"/>
      <c r="J251" s="127"/>
      <c r="L251" s="127"/>
    </row>
    <row r="252" spans="2:12">
      <c r="B252" s="127"/>
      <c r="D252" s="127"/>
      <c r="E252" s="127"/>
      <c r="G252" s="127"/>
      <c r="I252" s="127"/>
      <c r="J252" s="127"/>
      <c r="L252" s="127"/>
    </row>
    <row r="253" spans="2:12">
      <c r="B253" s="127"/>
      <c r="D253" s="127"/>
      <c r="E253" s="127"/>
      <c r="G253" s="127"/>
      <c r="I253" s="127"/>
      <c r="J253" s="127"/>
      <c r="L253" s="127"/>
    </row>
    <row r="254" spans="2:12">
      <c r="B254" s="127"/>
      <c r="D254" s="127"/>
      <c r="E254" s="127"/>
      <c r="G254" s="127"/>
      <c r="I254" s="127"/>
      <c r="J254" s="127"/>
      <c r="L254" s="127"/>
    </row>
    <row r="255" spans="2:12">
      <c r="B255" s="127"/>
      <c r="D255" s="127"/>
      <c r="E255" s="127"/>
      <c r="G255" s="127"/>
      <c r="I255" s="127"/>
      <c r="J255" s="127"/>
      <c r="L255" s="127"/>
    </row>
    <row r="256" spans="2:12">
      <c r="B256" s="127"/>
      <c r="D256" s="127"/>
      <c r="E256" s="127"/>
      <c r="G256" s="127"/>
      <c r="I256" s="127"/>
      <c r="J256" s="127"/>
      <c r="L256" s="127"/>
    </row>
    <row r="257" spans="2:12">
      <c r="B257" s="127"/>
      <c r="D257" s="127"/>
      <c r="E257" s="127"/>
      <c r="G257" s="127"/>
      <c r="I257" s="127"/>
      <c r="J257" s="127"/>
      <c r="L257" s="127"/>
    </row>
    <row r="258" spans="2:12">
      <c r="B258" s="127"/>
      <c r="D258" s="127"/>
      <c r="E258" s="127"/>
      <c r="G258" s="127"/>
      <c r="I258" s="127"/>
      <c r="J258" s="127"/>
      <c r="L258" s="127"/>
    </row>
    <row r="259" spans="2:12">
      <c r="B259" s="127"/>
      <c r="D259" s="127"/>
      <c r="E259" s="127"/>
      <c r="G259" s="127"/>
      <c r="I259" s="127"/>
      <c r="J259" s="127"/>
      <c r="L259" s="127"/>
    </row>
    <row r="260" spans="2:12">
      <c r="B260" s="127"/>
      <c r="D260" s="127"/>
      <c r="E260" s="127"/>
      <c r="G260" s="127"/>
      <c r="I260" s="127"/>
      <c r="J260" s="127"/>
      <c r="L260" s="127"/>
    </row>
    <row r="261" spans="2:12">
      <c r="B261" s="127"/>
      <c r="D261" s="127"/>
      <c r="E261" s="127"/>
      <c r="G261" s="127"/>
      <c r="I261" s="127"/>
      <c r="J261" s="127"/>
      <c r="L261" s="127"/>
    </row>
    <row r="262" spans="2:12">
      <c r="B262" s="127"/>
      <c r="D262" s="127"/>
      <c r="E262" s="127"/>
      <c r="G262" s="127"/>
      <c r="I262" s="127"/>
      <c r="J262" s="127"/>
      <c r="L262" s="127"/>
    </row>
    <row r="263" spans="2:12">
      <c r="B263" s="127"/>
      <c r="D263" s="127"/>
      <c r="E263" s="127"/>
      <c r="G263" s="127"/>
      <c r="I263" s="127"/>
      <c r="J263" s="127"/>
      <c r="L263" s="127"/>
    </row>
    <row r="264" spans="2:12">
      <c r="B264" s="127"/>
      <c r="D264" s="127"/>
      <c r="E264" s="127"/>
      <c r="G264" s="127"/>
      <c r="I264" s="127"/>
      <c r="J264" s="127"/>
      <c r="L264" s="127"/>
    </row>
    <row r="265" spans="2:12">
      <c r="B265" s="127"/>
      <c r="D265" s="127"/>
      <c r="E265" s="127"/>
      <c r="G265" s="127"/>
      <c r="I265" s="127"/>
      <c r="J265" s="127"/>
      <c r="L265" s="127"/>
    </row>
    <row r="266" spans="2:12">
      <c r="B266" s="127"/>
      <c r="D266" s="127"/>
      <c r="E266" s="127"/>
      <c r="G266" s="127"/>
      <c r="I266" s="127"/>
      <c r="J266" s="127"/>
      <c r="L266" s="127"/>
    </row>
    <row r="267" spans="2:12">
      <c r="B267" s="127"/>
      <c r="D267" s="127"/>
      <c r="E267" s="127"/>
      <c r="G267" s="127"/>
      <c r="I267" s="127"/>
      <c r="J267" s="127"/>
      <c r="L267" s="127"/>
    </row>
    <row r="268" spans="2:12">
      <c r="B268" s="127"/>
      <c r="D268" s="127"/>
      <c r="E268" s="127"/>
      <c r="G268" s="127"/>
      <c r="I268" s="127"/>
      <c r="J268" s="127"/>
      <c r="L268" s="127"/>
    </row>
    <row r="269" spans="2:12">
      <c r="B269" s="127"/>
      <c r="D269" s="127"/>
      <c r="E269" s="127"/>
      <c r="G269" s="127"/>
      <c r="I269" s="127"/>
      <c r="J269" s="127"/>
      <c r="L269" s="127"/>
    </row>
    <row r="270" spans="2:12">
      <c r="B270" s="127"/>
      <c r="D270" s="127"/>
      <c r="E270" s="127"/>
      <c r="G270" s="127"/>
      <c r="I270" s="127"/>
      <c r="J270" s="127"/>
      <c r="L270" s="127"/>
    </row>
    <row r="271" spans="2:12">
      <c r="B271" s="127"/>
      <c r="D271" s="127"/>
      <c r="E271" s="127"/>
      <c r="G271" s="127"/>
      <c r="I271" s="127"/>
      <c r="J271" s="127"/>
      <c r="L271" s="127"/>
    </row>
    <row r="272" spans="2:12">
      <c r="B272" s="127"/>
      <c r="D272" s="127"/>
      <c r="E272" s="127"/>
      <c r="G272" s="127"/>
      <c r="I272" s="127"/>
      <c r="J272" s="127"/>
      <c r="L272" s="127"/>
    </row>
    <row r="273" spans="2:12">
      <c r="B273" s="127"/>
      <c r="D273" s="127"/>
      <c r="E273" s="127"/>
      <c r="G273" s="127"/>
      <c r="I273" s="127"/>
      <c r="J273" s="127"/>
      <c r="L273" s="127"/>
    </row>
    <row r="274" spans="2:12">
      <c r="B274" s="127"/>
      <c r="D274" s="127"/>
      <c r="E274" s="127"/>
      <c r="G274" s="127"/>
      <c r="I274" s="127"/>
      <c r="J274" s="127"/>
      <c r="L274" s="127"/>
    </row>
    <row r="275" spans="2:12">
      <c r="B275" s="127"/>
      <c r="D275" s="127"/>
      <c r="E275" s="127"/>
      <c r="G275" s="127"/>
      <c r="I275" s="127"/>
      <c r="J275" s="127"/>
      <c r="L275" s="127"/>
    </row>
    <row r="276" spans="2:12">
      <c r="B276" s="127"/>
      <c r="D276" s="127"/>
      <c r="E276" s="127"/>
      <c r="G276" s="127"/>
      <c r="I276" s="127"/>
      <c r="J276" s="127"/>
      <c r="L276" s="127"/>
    </row>
    <row r="277" spans="2:12">
      <c r="B277" s="127"/>
      <c r="D277" s="127"/>
      <c r="E277" s="127"/>
      <c r="G277" s="127"/>
      <c r="I277" s="127"/>
      <c r="J277" s="127"/>
      <c r="L277" s="127"/>
    </row>
    <row r="278" spans="2:12">
      <c r="B278" s="127"/>
      <c r="D278" s="127"/>
      <c r="E278" s="127"/>
      <c r="G278" s="127"/>
      <c r="I278" s="127"/>
      <c r="J278" s="127"/>
      <c r="L278" s="127"/>
    </row>
    <row r="279" spans="2:12">
      <c r="B279" s="127"/>
      <c r="D279" s="127"/>
      <c r="E279" s="127"/>
      <c r="G279" s="127"/>
      <c r="I279" s="127"/>
      <c r="J279" s="127"/>
      <c r="L279" s="127"/>
    </row>
    <row r="280" spans="2:12">
      <c r="B280" s="127"/>
      <c r="D280" s="127"/>
      <c r="E280" s="127"/>
      <c r="G280" s="127"/>
      <c r="I280" s="127"/>
      <c r="J280" s="127"/>
      <c r="L280" s="127"/>
    </row>
    <row r="281" spans="2:12">
      <c r="B281" s="127"/>
      <c r="D281" s="127"/>
      <c r="E281" s="127"/>
      <c r="G281" s="127"/>
      <c r="I281" s="127"/>
      <c r="J281" s="127"/>
      <c r="L281" s="127"/>
    </row>
    <row r="282" spans="2:12">
      <c r="B282" s="127"/>
      <c r="D282" s="127"/>
      <c r="E282" s="127"/>
      <c r="G282" s="127"/>
      <c r="I282" s="127"/>
      <c r="J282" s="127"/>
      <c r="L282" s="127"/>
    </row>
    <row r="283" spans="2:12">
      <c r="B283" s="127"/>
      <c r="D283" s="127"/>
      <c r="E283" s="127"/>
      <c r="G283" s="127"/>
      <c r="I283" s="127"/>
      <c r="J283" s="127"/>
      <c r="L283" s="127"/>
    </row>
    <row r="284" spans="2:12">
      <c r="B284" s="127"/>
      <c r="D284" s="127"/>
      <c r="E284" s="127"/>
      <c r="G284" s="127"/>
      <c r="I284" s="127"/>
      <c r="J284" s="127"/>
      <c r="L284" s="127"/>
    </row>
    <row r="285" spans="2:12">
      <c r="B285" s="127"/>
      <c r="D285" s="127"/>
      <c r="E285" s="127"/>
      <c r="G285" s="127"/>
      <c r="I285" s="127"/>
      <c r="J285" s="127"/>
      <c r="L285" s="127"/>
    </row>
    <row r="286" spans="2:12">
      <c r="B286" s="127"/>
      <c r="D286" s="127"/>
      <c r="E286" s="127"/>
      <c r="G286" s="127"/>
      <c r="I286" s="127"/>
      <c r="J286" s="127"/>
      <c r="L286" s="127"/>
    </row>
    <row r="287" spans="2:12">
      <c r="B287" s="127"/>
      <c r="D287" s="127"/>
      <c r="E287" s="127"/>
      <c r="G287" s="127"/>
      <c r="I287" s="127"/>
      <c r="J287" s="127"/>
      <c r="L287" s="127"/>
    </row>
    <row r="288" spans="2:12">
      <c r="B288" s="127"/>
      <c r="D288" s="127"/>
      <c r="E288" s="127"/>
      <c r="G288" s="127"/>
      <c r="I288" s="127"/>
      <c r="J288" s="127"/>
      <c r="L288" s="127"/>
    </row>
    <row r="289" spans="2:12">
      <c r="B289" s="127"/>
      <c r="D289" s="127"/>
      <c r="E289" s="127"/>
      <c r="G289" s="127"/>
      <c r="I289" s="127"/>
      <c r="J289" s="127"/>
      <c r="L289" s="127"/>
    </row>
    <row r="290" spans="2:12">
      <c r="B290" s="127"/>
      <c r="D290" s="127"/>
      <c r="E290" s="127"/>
      <c r="G290" s="127"/>
      <c r="I290" s="127"/>
      <c r="J290" s="127"/>
      <c r="L290" s="127"/>
    </row>
    <row r="291" spans="2:12">
      <c r="B291" s="127"/>
      <c r="D291" s="127"/>
      <c r="E291" s="127"/>
      <c r="G291" s="127"/>
      <c r="I291" s="127"/>
      <c r="J291" s="127"/>
      <c r="L291" s="127"/>
    </row>
    <row r="292" spans="2:12">
      <c r="B292" s="127"/>
      <c r="D292" s="127"/>
      <c r="E292" s="127"/>
      <c r="G292" s="127"/>
      <c r="I292" s="127"/>
      <c r="J292" s="127"/>
      <c r="L292" s="127"/>
    </row>
    <row r="293" spans="2:12">
      <c r="B293" s="127"/>
      <c r="D293" s="127"/>
      <c r="E293" s="127"/>
      <c r="G293" s="127"/>
      <c r="I293" s="127"/>
      <c r="J293" s="127"/>
      <c r="L293" s="127"/>
    </row>
    <row r="294" spans="2:12">
      <c r="B294" s="127"/>
      <c r="D294" s="127"/>
      <c r="E294" s="127"/>
      <c r="G294" s="127"/>
      <c r="I294" s="127"/>
      <c r="J294" s="127"/>
      <c r="L294" s="127"/>
    </row>
    <row r="295" spans="2:12">
      <c r="B295" s="127"/>
      <c r="D295" s="127"/>
      <c r="E295" s="127"/>
      <c r="G295" s="127"/>
      <c r="I295" s="127"/>
      <c r="J295" s="127"/>
      <c r="L295" s="127"/>
    </row>
    <row r="296" spans="2:12">
      <c r="B296" s="127"/>
      <c r="D296" s="127"/>
      <c r="E296" s="127"/>
      <c r="G296" s="127"/>
      <c r="I296" s="127"/>
      <c r="J296" s="127"/>
      <c r="L296" s="127"/>
    </row>
    <row r="297" spans="2:12">
      <c r="B297" s="127"/>
      <c r="D297" s="127"/>
      <c r="E297" s="127"/>
      <c r="G297" s="127"/>
      <c r="I297" s="127"/>
      <c r="J297" s="127"/>
      <c r="L297" s="127"/>
    </row>
    <row r="298" spans="2:12">
      <c r="B298" s="127"/>
      <c r="D298" s="127"/>
      <c r="E298" s="127"/>
      <c r="G298" s="127"/>
      <c r="I298" s="127"/>
      <c r="J298" s="127"/>
      <c r="L298" s="127"/>
    </row>
    <row r="299" spans="2:12">
      <c r="B299" s="127"/>
      <c r="D299" s="127"/>
      <c r="E299" s="127"/>
      <c r="G299" s="127"/>
      <c r="I299" s="127"/>
      <c r="J299" s="127"/>
      <c r="L299" s="127"/>
    </row>
    <row r="300" spans="2:12">
      <c r="B300" s="127"/>
      <c r="D300" s="127"/>
      <c r="E300" s="127"/>
      <c r="G300" s="127"/>
      <c r="I300" s="127"/>
      <c r="J300" s="127"/>
      <c r="L300" s="127"/>
    </row>
    <row r="301" spans="2:12">
      <c r="B301" s="127"/>
      <c r="D301" s="127"/>
      <c r="E301" s="127"/>
      <c r="G301" s="127"/>
      <c r="I301" s="127"/>
      <c r="J301" s="127"/>
      <c r="L301" s="127"/>
    </row>
    <row r="302" spans="2:12">
      <c r="B302" s="127"/>
      <c r="D302" s="127"/>
      <c r="E302" s="127"/>
      <c r="G302" s="127"/>
      <c r="I302" s="127"/>
      <c r="J302" s="127"/>
      <c r="L302" s="127"/>
    </row>
    <row r="303" spans="2:12">
      <c r="B303" s="127"/>
      <c r="D303" s="127"/>
      <c r="E303" s="127"/>
      <c r="G303" s="127"/>
      <c r="I303" s="127"/>
      <c r="J303" s="127"/>
      <c r="L303" s="127"/>
    </row>
    <row r="304" spans="2:12">
      <c r="B304" s="127"/>
      <c r="D304" s="127"/>
      <c r="E304" s="127"/>
      <c r="G304" s="127"/>
      <c r="I304" s="127"/>
      <c r="J304" s="127"/>
      <c r="L304" s="127"/>
    </row>
    <row r="305" spans="2:12">
      <c r="B305" s="127"/>
      <c r="D305" s="127"/>
      <c r="E305" s="127"/>
      <c r="G305" s="127"/>
      <c r="I305" s="127"/>
      <c r="J305" s="127"/>
      <c r="L305" s="127"/>
    </row>
    <row r="306" spans="2:12">
      <c r="B306" s="127"/>
      <c r="D306" s="127"/>
      <c r="E306" s="127"/>
      <c r="G306" s="127"/>
      <c r="I306" s="127"/>
      <c r="J306" s="127"/>
      <c r="L306" s="127"/>
    </row>
    <row r="307" spans="2:12">
      <c r="B307" s="127"/>
      <c r="D307" s="127"/>
      <c r="E307" s="127"/>
      <c r="G307" s="127"/>
    </row>
    <row r="308" spans="2:12">
      <c r="B308" s="127"/>
      <c r="D308" s="127"/>
      <c r="E308" s="127"/>
      <c r="G308" s="127"/>
    </row>
    <row r="309" spans="2:12">
      <c r="B309" s="127"/>
      <c r="D309" s="127"/>
      <c r="E309" s="127"/>
      <c r="G309" s="127"/>
    </row>
    <row r="310" spans="2:12">
      <c r="B310" s="127"/>
      <c r="D310" s="127"/>
      <c r="E310" s="127"/>
      <c r="G310" s="127"/>
    </row>
    <row r="311" spans="2:12">
      <c r="B311" s="127"/>
      <c r="D311" s="127"/>
      <c r="E311" s="127"/>
      <c r="G311" s="127"/>
    </row>
    <row r="312" spans="2:12">
      <c r="B312" s="127"/>
      <c r="D312" s="127"/>
      <c r="E312" s="127"/>
      <c r="G312" s="127"/>
    </row>
    <row r="313" spans="2:12">
      <c r="B313" s="127"/>
      <c r="D313" s="127"/>
      <c r="E313" s="127"/>
      <c r="G313" s="127"/>
    </row>
    <row r="314" spans="2:12">
      <c r="B314" s="127"/>
      <c r="D314" s="127"/>
      <c r="E314" s="127"/>
      <c r="G314" s="127"/>
    </row>
    <row r="315" spans="2:12">
      <c r="B315" s="127"/>
      <c r="D315" s="127"/>
      <c r="E315" s="127"/>
      <c r="G315" s="127"/>
    </row>
    <row r="316" spans="2:12">
      <c r="B316" s="127"/>
      <c r="D316" s="127"/>
      <c r="E316" s="127"/>
      <c r="G316" s="127"/>
    </row>
    <row r="317" spans="2:12">
      <c r="B317" s="127"/>
      <c r="D317" s="127"/>
      <c r="E317" s="127"/>
      <c r="G317" s="127"/>
    </row>
    <row r="318" spans="2:12">
      <c r="B318" s="127"/>
      <c r="D318" s="127"/>
      <c r="E318" s="127"/>
      <c r="G318" s="127"/>
    </row>
    <row r="319" spans="2:12">
      <c r="B319" s="127"/>
    </row>
    <row r="320" spans="2:12">
      <c r="B320" s="127"/>
    </row>
    <row r="321" spans="2:2">
      <c r="B321" s="127"/>
    </row>
    <row r="322" spans="2:2">
      <c r="B322" s="127"/>
    </row>
    <row r="323" spans="2:2">
      <c r="B323" s="127"/>
    </row>
    <row r="324" spans="2:2">
      <c r="B324" s="127"/>
    </row>
    <row r="325" spans="2:2">
      <c r="B325" s="127"/>
    </row>
    <row r="326" spans="2:2">
      <c r="B326" s="127"/>
    </row>
    <row r="327" spans="2:2">
      <c r="B327" s="127"/>
    </row>
  </sheetData>
  <sheetProtection algorithmName="SHA-512" hashValue="U1mgxycDEcQFxbPVXEGZDzUaihDZ2MCsa8ZjXFr/eF+CM8YQrppT4/fO5ObmIDRJhPfKtAz47O8RvJobqdhJEA==" saltValue="O8f3J8kdy5Gtg6rWoR/67g==" spinCount="100000" sheet="1" objects="1" scenarios="1" selectLockedCells="1" selectUnlockedCells="1"/>
  <mergeCells count="26">
    <mergeCell ref="I24:I26"/>
    <mergeCell ref="I27:L27"/>
    <mergeCell ref="I28:I29"/>
    <mergeCell ref="I19:L19"/>
    <mergeCell ref="D20:D22"/>
    <mergeCell ref="I20:I22"/>
    <mergeCell ref="D23:G23"/>
    <mergeCell ref="I23:L23"/>
    <mergeCell ref="I11:L11"/>
    <mergeCell ref="I12:I14"/>
    <mergeCell ref="D14:F14"/>
    <mergeCell ref="I15:L15"/>
    <mergeCell ref="I16:I18"/>
    <mergeCell ref="I1:L2"/>
    <mergeCell ref="I3:L3"/>
    <mergeCell ref="I4:I6"/>
    <mergeCell ref="I7:L7"/>
    <mergeCell ref="I8:I10"/>
    <mergeCell ref="D1:G2"/>
    <mergeCell ref="D3:G3"/>
    <mergeCell ref="D4:D8"/>
    <mergeCell ref="D10:D13"/>
    <mergeCell ref="D9:G9"/>
    <mergeCell ref="D15:D18"/>
    <mergeCell ref="D19:G19"/>
    <mergeCell ref="D24:D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105"/>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40625" defaultRowHeight="12.75"/>
  <cols>
    <col min="1" max="1" width="3.140625" style="12" customWidth="1"/>
    <col min="2" max="2" width="10.85546875" style="12" customWidth="1"/>
    <col min="3" max="3" width="53" style="12" customWidth="1"/>
    <col min="4" max="23" width="3.42578125" style="12" customWidth="1"/>
    <col min="24" max="24" width="3.140625" style="12" customWidth="1"/>
    <col min="25" max="16384" width="9.140625" style="12"/>
  </cols>
  <sheetData>
    <row r="1" spans="1:24" ht="12.75" customHeight="1">
      <c r="A1" s="149" t="s">
        <v>38</v>
      </c>
      <c r="B1" s="64"/>
      <c r="C1" s="65"/>
      <c r="D1" s="151" t="str">
        <f ca="1">'Scout 1'!$A1</f>
        <v>Scout 1</v>
      </c>
      <c r="E1" s="151" t="str">
        <f ca="1">'Scout 2'!A1</f>
        <v>Scout 2</v>
      </c>
      <c r="F1" s="151" t="str">
        <f ca="1">'Scout 3'!$A1</f>
        <v>Scout 3</v>
      </c>
      <c r="G1" s="151" t="str">
        <f ca="1">'Scout 4'!$A1</f>
        <v>Scout 4</v>
      </c>
      <c r="H1" s="151" t="str">
        <f ca="1">'Scout 5'!$A1</f>
        <v>Scout 5</v>
      </c>
      <c r="I1" s="151" t="str">
        <f ca="1">'Scout 6'!$A1</f>
        <v>Scout 6</v>
      </c>
      <c r="J1" s="151" t="str">
        <f ca="1">'Scout 7'!$A1</f>
        <v>Scout 7</v>
      </c>
      <c r="K1" s="151" t="str">
        <f ca="1">'Scout 8'!$A1</f>
        <v>Scout 8</v>
      </c>
      <c r="L1" s="151" t="str">
        <f ca="1">'Scout 9'!$A1</f>
        <v>Scout 9</v>
      </c>
      <c r="M1" s="151" t="str">
        <f ca="1">'Scout 10'!$A1</f>
        <v>Scout 10</v>
      </c>
      <c r="N1" s="151" t="str">
        <f ca="1">'Scout 11'!$A1</f>
        <v>Scout 11</v>
      </c>
      <c r="O1" s="151" t="str">
        <f ca="1">'Scout 12'!$A1</f>
        <v>Scout 12</v>
      </c>
      <c r="P1" s="151" t="str">
        <f ca="1">'Scout 13'!$A1</f>
        <v>Scout 13</v>
      </c>
      <c r="Q1" s="151" t="str">
        <f ca="1">'Scout 14'!$A1</f>
        <v>Scout 14</v>
      </c>
      <c r="R1" s="151" t="str">
        <f ca="1">'Scout 15'!$A1</f>
        <v>Scout 15</v>
      </c>
      <c r="S1" s="151" t="str">
        <f ca="1">'Scout 16'!$A1</f>
        <v>Scout 16</v>
      </c>
      <c r="T1" s="151" t="str">
        <f ca="1">'Scout 17'!$A1</f>
        <v>Scout 17</v>
      </c>
      <c r="U1" s="151" t="str">
        <f ca="1">'Scout 18'!$A1</f>
        <v>Scout 18</v>
      </c>
      <c r="V1" s="151" t="str">
        <f ca="1">'Scout 19'!$A1</f>
        <v>Scout 19</v>
      </c>
      <c r="W1" s="151" t="str">
        <f ca="1">'Scout 20'!$A1</f>
        <v>Scout 20</v>
      </c>
      <c r="X1" s="150" t="s">
        <v>38</v>
      </c>
    </row>
    <row r="2" spans="1:24" ht="12.75" customHeight="1">
      <c r="A2" s="149"/>
      <c r="B2" s="156" t="s">
        <v>39</v>
      </c>
      <c r="C2" s="157"/>
      <c r="D2" s="152"/>
      <c r="E2" s="152"/>
      <c r="F2" s="152"/>
      <c r="G2" s="152"/>
      <c r="H2" s="152"/>
      <c r="I2" s="152"/>
      <c r="J2" s="152"/>
      <c r="K2" s="152"/>
      <c r="L2" s="152"/>
      <c r="M2" s="152"/>
      <c r="N2" s="152"/>
      <c r="O2" s="152"/>
      <c r="P2" s="152"/>
      <c r="Q2" s="152"/>
      <c r="R2" s="152"/>
      <c r="S2" s="152"/>
      <c r="T2" s="152"/>
      <c r="U2" s="152"/>
      <c r="V2" s="152"/>
      <c r="W2" s="152"/>
      <c r="X2" s="150"/>
    </row>
    <row r="3" spans="1:24" ht="12.75" customHeight="1">
      <c r="A3" s="149"/>
      <c r="B3" s="154" t="s">
        <v>76</v>
      </c>
      <c r="C3" s="155"/>
      <c r="D3" s="152"/>
      <c r="E3" s="152"/>
      <c r="F3" s="152"/>
      <c r="G3" s="152"/>
      <c r="H3" s="152"/>
      <c r="I3" s="152"/>
      <c r="J3" s="152"/>
      <c r="K3" s="152"/>
      <c r="L3" s="152"/>
      <c r="M3" s="152"/>
      <c r="N3" s="152"/>
      <c r="O3" s="152"/>
      <c r="P3" s="152"/>
      <c r="Q3" s="152"/>
      <c r="R3" s="152"/>
      <c r="S3" s="152"/>
      <c r="T3" s="152"/>
      <c r="U3" s="152"/>
      <c r="V3" s="152"/>
      <c r="W3" s="152"/>
      <c r="X3" s="150"/>
    </row>
    <row r="4" spans="1:24">
      <c r="A4" s="149"/>
      <c r="B4" s="35"/>
      <c r="C4" s="66"/>
      <c r="D4" s="152"/>
      <c r="E4" s="152"/>
      <c r="F4" s="152"/>
      <c r="G4" s="152"/>
      <c r="H4" s="152"/>
      <c r="I4" s="152"/>
      <c r="J4" s="152"/>
      <c r="K4" s="152"/>
      <c r="L4" s="152"/>
      <c r="M4" s="152"/>
      <c r="N4" s="152"/>
      <c r="O4" s="152"/>
      <c r="P4" s="152"/>
      <c r="Q4" s="152"/>
      <c r="R4" s="152"/>
      <c r="S4" s="152"/>
      <c r="T4" s="152"/>
      <c r="U4" s="152"/>
      <c r="V4" s="152"/>
      <c r="W4" s="152"/>
      <c r="X4" s="150"/>
    </row>
    <row r="5" spans="1:24" ht="12.75" customHeight="1">
      <c r="A5" s="149"/>
      <c r="B5" s="67" t="s">
        <v>40</v>
      </c>
      <c r="C5" s="63" t="s">
        <v>41</v>
      </c>
      <c r="D5" s="153"/>
      <c r="E5" s="153"/>
      <c r="F5" s="153"/>
      <c r="G5" s="153"/>
      <c r="H5" s="153"/>
      <c r="I5" s="153"/>
      <c r="J5" s="153"/>
      <c r="K5" s="153"/>
      <c r="L5" s="153"/>
      <c r="M5" s="153"/>
      <c r="N5" s="153"/>
      <c r="O5" s="153"/>
      <c r="P5" s="153"/>
      <c r="Q5" s="153"/>
      <c r="R5" s="153"/>
      <c r="S5" s="153"/>
      <c r="T5" s="153"/>
      <c r="U5" s="153"/>
      <c r="V5" s="153"/>
      <c r="W5" s="153"/>
      <c r="X5" s="150"/>
    </row>
    <row r="6" spans="1:24">
      <c r="A6" s="149"/>
      <c r="B6" s="119"/>
      <c r="C6" s="120"/>
      <c r="D6" s="121"/>
      <c r="E6" s="121"/>
      <c r="F6" s="121"/>
      <c r="G6" s="121"/>
      <c r="H6" s="54"/>
      <c r="I6" s="54"/>
      <c r="J6" s="54"/>
      <c r="K6" s="54"/>
      <c r="L6" s="54"/>
      <c r="M6" s="54"/>
      <c r="N6" s="54"/>
      <c r="O6" s="54"/>
      <c r="P6" s="54"/>
      <c r="Q6" s="54"/>
      <c r="R6" s="54"/>
      <c r="S6" s="54"/>
      <c r="T6" s="54"/>
      <c r="U6" s="54"/>
      <c r="V6" s="54"/>
      <c r="W6" s="54"/>
      <c r="X6" s="150"/>
    </row>
    <row r="7" spans="1:24">
      <c r="A7" s="149"/>
      <c r="B7" s="119"/>
      <c r="C7" s="120"/>
      <c r="D7" s="121"/>
      <c r="E7" s="121"/>
      <c r="F7" s="121"/>
      <c r="G7" s="121"/>
      <c r="H7" s="21"/>
      <c r="I7" s="21"/>
      <c r="J7" s="21"/>
      <c r="K7" s="21"/>
      <c r="L7" s="21"/>
      <c r="M7" s="21"/>
      <c r="N7" s="21"/>
      <c r="O7" s="21"/>
      <c r="P7" s="21"/>
      <c r="Q7" s="21"/>
      <c r="R7" s="21"/>
      <c r="S7" s="21"/>
      <c r="T7" s="21"/>
      <c r="U7" s="21"/>
      <c r="V7" s="21"/>
      <c r="W7" s="21"/>
      <c r="X7" s="150"/>
    </row>
    <row r="8" spans="1:24">
      <c r="A8" s="149"/>
      <c r="B8" s="119"/>
      <c r="C8" s="120"/>
      <c r="D8" s="121"/>
      <c r="E8" s="121"/>
      <c r="F8" s="121"/>
      <c r="G8" s="121"/>
      <c r="H8" s="21"/>
      <c r="I8" s="21"/>
      <c r="J8" s="21"/>
      <c r="K8" s="21"/>
      <c r="L8" s="21"/>
      <c r="M8" s="21"/>
      <c r="N8" s="21"/>
      <c r="O8" s="21"/>
      <c r="P8" s="21"/>
      <c r="Q8" s="21"/>
      <c r="R8" s="21"/>
      <c r="S8" s="21"/>
      <c r="T8" s="21"/>
      <c r="U8" s="21"/>
      <c r="V8" s="21"/>
      <c r="W8" s="21"/>
      <c r="X8" s="150"/>
    </row>
    <row r="9" spans="1:24">
      <c r="A9" s="149"/>
      <c r="B9" s="80"/>
      <c r="C9" s="120"/>
      <c r="D9" s="21"/>
      <c r="E9" s="21"/>
      <c r="F9" s="21"/>
      <c r="G9" s="21"/>
      <c r="H9" s="21"/>
      <c r="I9" s="21"/>
      <c r="J9" s="21"/>
      <c r="K9" s="21"/>
      <c r="L9" s="21"/>
      <c r="M9" s="21"/>
      <c r="N9" s="21"/>
      <c r="O9" s="21"/>
      <c r="P9" s="21"/>
      <c r="Q9" s="21"/>
      <c r="R9" s="21"/>
      <c r="S9" s="21"/>
      <c r="T9" s="21"/>
      <c r="U9" s="21"/>
      <c r="V9" s="21"/>
      <c r="W9" s="21"/>
      <c r="X9" s="150"/>
    </row>
    <row r="10" spans="1:24">
      <c r="A10" s="149"/>
      <c r="B10" s="80"/>
      <c r="C10" s="120"/>
      <c r="D10" s="121"/>
      <c r="E10" s="121"/>
      <c r="F10" s="121"/>
      <c r="G10" s="121"/>
      <c r="H10" s="21"/>
      <c r="I10" s="21"/>
      <c r="J10" s="21"/>
      <c r="K10" s="21"/>
      <c r="L10" s="21"/>
      <c r="M10" s="21"/>
      <c r="N10" s="21"/>
      <c r="O10" s="21"/>
      <c r="P10" s="21"/>
      <c r="Q10" s="21"/>
      <c r="R10" s="21"/>
      <c r="S10" s="21"/>
      <c r="T10" s="21"/>
      <c r="U10" s="21"/>
      <c r="V10" s="21"/>
      <c r="W10" s="21"/>
      <c r="X10" s="150"/>
    </row>
    <row r="11" spans="1:24">
      <c r="A11" s="149"/>
      <c r="B11" s="80"/>
      <c r="C11" s="68"/>
      <c r="D11" s="21"/>
      <c r="E11" s="21"/>
      <c r="F11" s="21"/>
      <c r="G11" s="21"/>
      <c r="H11" s="21"/>
      <c r="I11" s="21"/>
      <c r="J11" s="21"/>
      <c r="K11" s="21"/>
      <c r="L11" s="21"/>
      <c r="M11" s="21"/>
      <c r="N11" s="21"/>
      <c r="O11" s="21"/>
      <c r="P11" s="21"/>
      <c r="Q11" s="21"/>
      <c r="R11" s="21"/>
      <c r="S11" s="21"/>
      <c r="T11" s="21"/>
      <c r="U11" s="21"/>
      <c r="V11" s="21"/>
      <c r="W11" s="21"/>
      <c r="X11" s="150"/>
    </row>
    <row r="12" spans="1:24">
      <c r="A12" s="149"/>
      <c r="B12" s="80"/>
      <c r="C12" s="69"/>
      <c r="D12" s="21"/>
      <c r="E12" s="21"/>
      <c r="F12" s="21"/>
      <c r="G12" s="21"/>
      <c r="H12" s="21"/>
      <c r="I12" s="21"/>
      <c r="J12" s="21"/>
      <c r="K12" s="21"/>
      <c r="L12" s="21"/>
      <c r="M12" s="21"/>
      <c r="N12" s="21"/>
      <c r="O12" s="21"/>
      <c r="P12" s="21"/>
      <c r="Q12" s="21"/>
      <c r="R12" s="21"/>
      <c r="S12" s="21"/>
      <c r="T12" s="21"/>
      <c r="U12" s="21"/>
      <c r="V12" s="21"/>
      <c r="W12" s="21"/>
      <c r="X12" s="150"/>
    </row>
    <row r="13" spans="1:24">
      <c r="A13" s="149"/>
      <c r="B13" s="80"/>
      <c r="C13" s="69"/>
      <c r="D13" s="21"/>
      <c r="E13" s="21"/>
      <c r="F13" s="21"/>
      <c r="G13" s="21"/>
      <c r="H13" s="21"/>
      <c r="I13" s="21"/>
      <c r="J13" s="21"/>
      <c r="K13" s="21"/>
      <c r="L13" s="21"/>
      <c r="M13" s="21"/>
      <c r="N13" s="21"/>
      <c r="O13" s="21"/>
      <c r="P13" s="21"/>
      <c r="Q13" s="21"/>
      <c r="R13" s="21"/>
      <c r="S13" s="21"/>
      <c r="T13" s="21"/>
      <c r="U13" s="21"/>
      <c r="V13" s="21"/>
      <c r="W13" s="21"/>
      <c r="X13" s="150"/>
    </row>
    <row r="14" spans="1:24">
      <c r="A14" s="149"/>
      <c r="B14" s="80"/>
      <c r="C14" s="69"/>
      <c r="D14" s="21"/>
      <c r="E14" s="21"/>
      <c r="F14" s="21"/>
      <c r="G14" s="21"/>
      <c r="H14" s="21"/>
      <c r="I14" s="21"/>
      <c r="J14" s="21"/>
      <c r="K14" s="21"/>
      <c r="L14" s="21"/>
      <c r="M14" s="21"/>
      <c r="N14" s="21"/>
      <c r="O14" s="21"/>
      <c r="P14" s="21"/>
      <c r="Q14" s="21"/>
      <c r="R14" s="21"/>
      <c r="S14" s="21"/>
      <c r="T14" s="21"/>
      <c r="U14" s="21"/>
      <c r="V14" s="21"/>
      <c r="W14" s="21"/>
      <c r="X14" s="150"/>
    </row>
    <row r="15" spans="1:24">
      <c r="A15" s="149"/>
      <c r="B15" s="80"/>
      <c r="C15" s="69"/>
      <c r="D15" s="21"/>
      <c r="E15" s="21"/>
      <c r="F15" s="21"/>
      <c r="G15" s="21"/>
      <c r="H15" s="21"/>
      <c r="I15" s="21"/>
      <c r="J15" s="21"/>
      <c r="K15" s="21"/>
      <c r="L15" s="21"/>
      <c r="M15" s="21"/>
      <c r="N15" s="21"/>
      <c r="O15" s="21"/>
      <c r="P15" s="21"/>
      <c r="Q15" s="21"/>
      <c r="R15" s="21"/>
      <c r="S15" s="21"/>
      <c r="T15" s="21"/>
      <c r="U15" s="21"/>
      <c r="V15" s="21"/>
      <c r="W15" s="21"/>
      <c r="X15" s="150"/>
    </row>
    <row r="16" spans="1:24">
      <c r="A16" s="149"/>
      <c r="B16" s="80"/>
      <c r="C16" s="69"/>
      <c r="D16" s="21"/>
      <c r="E16" s="21"/>
      <c r="F16" s="21"/>
      <c r="G16" s="21"/>
      <c r="H16" s="21"/>
      <c r="I16" s="21"/>
      <c r="J16" s="21"/>
      <c r="K16" s="21"/>
      <c r="L16" s="21"/>
      <c r="M16" s="21"/>
      <c r="N16" s="21"/>
      <c r="O16" s="21"/>
      <c r="P16" s="21"/>
      <c r="Q16" s="21"/>
      <c r="R16" s="21"/>
      <c r="S16" s="21"/>
      <c r="T16" s="21"/>
      <c r="U16" s="21"/>
      <c r="V16" s="21"/>
      <c r="W16" s="21"/>
      <c r="X16" s="150"/>
    </row>
    <row r="17" spans="1:24">
      <c r="A17" s="149"/>
      <c r="B17" s="80"/>
      <c r="C17" s="69"/>
      <c r="D17" s="21"/>
      <c r="E17" s="21"/>
      <c r="F17" s="21"/>
      <c r="G17" s="21"/>
      <c r="H17" s="21"/>
      <c r="I17" s="21"/>
      <c r="J17" s="21"/>
      <c r="K17" s="21"/>
      <c r="L17" s="21"/>
      <c r="M17" s="21"/>
      <c r="N17" s="21"/>
      <c r="O17" s="21"/>
      <c r="P17" s="21"/>
      <c r="Q17" s="21"/>
      <c r="R17" s="21"/>
      <c r="S17" s="21"/>
      <c r="T17" s="21"/>
      <c r="U17" s="21"/>
      <c r="V17" s="21"/>
      <c r="W17" s="21"/>
      <c r="X17" s="150"/>
    </row>
    <row r="18" spans="1:24">
      <c r="A18" s="149"/>
      <c r="B18" s="80"/>
      <c r="C18" s="69"/>
      <c r="D18" s="21"/>
      <c r="E18" s="21"/>
      <c r="F18" s="21"/>
      <c r="G18" s="21"/>
      <c r="H18" s="21"/>
      <c r="I18" s="21"/>
      <c r="J18" s="21"/>
      <c r="K18" s="21"/>
      <c r="L18" s="21"/>
      <c r="M18" s="21"/>
      <c r="N18" s="21"/>
      <c r="O18" s="21"/>
      <c r="P18" s="21"/>
      <c r="Q18" s="21"/>
      <c r="R18" s="21"/>
      <c r="S18" s="21"/>
      <c r="T18" s="21"/>
      <c r="U18" s="21"/>
      <c r="V18" s="21"/>
      <c r="W18" s="21"/>
      <c r="X18" s="150"/>
    </row>
    <row r="19" spans="1:24">
      <c r="A19" s="149"/>
      <c r="B19" s="80"/>
      <c r="C19" s="68"/>
      <c r="D19" s="70"/>
      <c r="E19" s="70"/>
      <c r="F19" s="70"/>
      <c r="G19" s="70"/>
      <c r="H19" s="70"/>
      <c r="I19" s="70"/>
      <c r="J19" s="70"/>
      <c r="K19" s="70"/>
      <c r="L19" s="70"/>
      <c r="M19" s="70"/>
      <c r="N19" s="70"/>
      <c r="O19" s="70"/>
      <c r="P19" s="70"/>
      <c r="Q19" s="70"/>
      <c r="R19" s="70"/>
      <c r="S19" s="70"/>
      <c r="T19" s="70"/>
      <c r="U19" s="70"/>
      <c r="V19" s="70"/>
      <c r="W19" s="70"/>
      <c r="X19" s="150"/>
    </row>
    <row r="20" spans="1:24">
      <c r="A20" s="149"/>
      <c r="B20" s="80"/>
      <c r="C20" s="69"/>
      <c r="D20" s="21"/>
      <c r="E20" s="22"/>
      <c r="F20" s="22"/>
      <c r="G20" s="22"/>
      <c r="H20" s="22"/>
      <c r="I20" s="22"/>
      <c r="J20" s="22"/>
      <c r="K20" s="22"/>
      <c r="L20" s="22"/>
      <c r="M20" s="22"/>
      <c r="N20" s="22"/>
      <c r="O20" s="22"/>
      <c r="P20" s="22"/>
      <c r="Q20" s="22"/>
      <c r="R20" s="21"/>
      <c r="S20" s="21"/>
      <c r="T20" s="21"/>
      <c r="U20" s="21"/>
      <c r="V20" s="21"/>
      <c r="W20" s="21"/>
      <c r="X20" s="150"/>
    </row>
    <row r="21" spans="1:24">
      <c r="A21" s="149"/>
      <c r="B21" s="80"/>
      <c r="C21" s="69"/>
      <c r="D21" s="71"/>
      <c r="E21" s="71"/>
      <c r="F21" s="71"/>
      <c r="G21" s="71"/>
      <c r="H21" s="71"/>
      <c r="I21" s="71"/>
      <c r="J21" s="71"/>
      <c r="K21" s="71"/>
      <c r="L21" s="71"/>
      <c r="M21" s="71"/>
      <c r="N21" s="71"/>
      <c r="O21" s="71"/>
      <c r="P21" s="71"/>
      <c r="Q21" s="71"/>
      <c r="R21" s="71"/>
      <c r="S21" s="71"/>
      <c r="T21" s="71"/>
      <c r="U21" s="71"/>
      <c r="V21" s="71"/>
      <c r="W21" s="71"/>
      <c r="X21" s="150"/>
    </row>
    <row r="22" spans="1:24">
      <c r="A22" s="149"/>
      <c r="B22" s="80"/>
      <c r="C22" s="72"/>
      <c r="D22" s="73"/>
      <c r="E22" s="73"/>
      <c r="F22" s="73"/>
      <c r="G22" s="73"/>
      <c r="H22" s="73"/>
      <c r="I22" s="73"/>
      <c r="J22" s="73"/>
      <c r="K22" s="73"/>
      <c r="L22" s="73"/>
      <c r="M22" s="73"/>
      <c r="N22" s="73"/>
      <c r="O22" s="73"/>
      <c r="P22" s="73"/>
      <c r="Q22" s="73"/>
      <c r="R22" s="73"/>
      <c r="S22" s="73"/>
      <c r="T22" s="73"/>
      <c r="U22" s="73"/>
      <c r="V22" s="73"/>
      <c r="W22" s="73"/>
      <c r="X22" s="150"/>
    </row>
    <row r="23" spans="1:24">
      <c r="A23" s="149"/>
      <c r="B23" s="80"/>
      <c r="C23" s="72"/>
      <c r="D23" s="73"/>
      <c r="E23" s="73"/>
      <c r="F23" s="73"/>
      <c r="G23" s="73"/>
      <c r="H23" s="73"/>
      <c r="I23" s="73"/>
      <c r="J23" s="73"/>
      <c r="K23" s="73"/>
      <c r="L23" s="73"/>
      <c r="M23" s="73"/>
      <c r="N23" s="73"/>
      <c r="O23" s="73"/>
      <c r="P23" s="73"/>
      <c r="Q23" s="73"/>
      <c r="R23" s="73"/>
      <c r="S23" s="73"/>
      <c r="T23" s="73"/>
      <c r="U23" s="73"/>
      <c r="V23" s="73"/>
      <c r="W23" s="73"/>
      <c r="X23" s="150"/>
    </row>
    <row r="24" spans="1:24">
      <c r="A24" s="149"/>
      <c r="B24" s="80"/>
      <c r="C24" s="74"/>
      <c r="D24" s="21"/>
      <c r="E24" s="21"/>
      <c r="F24" s="21"/>
      <c r="G24" s="21"/>
      <c r="H24" s="21"/>
      <c r="I24" s="21"/>
      <c r="J24" s="21"/>
      <c r="K24" s="21"/>
      <c r="L24" s="21"/>
      <c r="M24" s="21"/>
      <c r="N24" s="21"/>
      <c r="O24" s="21"/>
      <c r="P24" s="21"/>
      <c r="Q24" s="21"/>
      <c r="R24" s="21"/>
      <c r="S24" s="21"/>
      <c r="T24" s="21"/>
      <c r="U24" s="21"/>
      <c r="V24" s="21"/>
      <c r="W24" s="21"/>
      <c r="X24" s="150"/>
    </row>
    <row r="25" spans="1:24">
      <c r="A25" s="149"/>
      <c r="B25" s="80"/>
      <c r="C25" s="72"/>
      <c r="D25" s="21"/>
      <c r="E25" s="21"/>
      <c r="F25" s="21"/>
      <c r="G25" s="21"/>
      <c r="H25" s="21"/>
      <c r="I25" s="21"/>
      <c r="J25" s="21"/>
      <c r="K25" s="21"/>
      <c r="L25" s="21"/>
      <c r="M25" s="21"/>
      <c r="N25" s="21"/>
      <c r="O25" s="21"/>
      <c r="P25" s="21"/>
      <c r="Q25" s="21"/>
      <c r="R25" s="21"/>
      <c r="S25" s="21"/>
      <c r="T25" s="21"/>
      <c r="U25" s="21"/>
      <c r="V25" s="21"/>
      <c r="W25" s="21"/>
      <c r="X25" s="150"/>
    </row>
    <row r="26" spans="1:24">
      <c r="A26" s="149"/>
      <c r="B26" s="80"/>
      <c r="C26" s="69"/>
      <c r="D26" s="21"/>
      <c r="E26" s="21"/>
      <c r="F26" s="21"/>
      <c r="G26" s="21"/>
      <c r="H26" s="21"/>
      <c r="I26" s="21"/>
      <c r="J26" s="21"/>
      <c r="K26" s="21"/>
      <c r="L26" s="21"/>
      <c r="M26" s="21"/>
      <c r="N26" s="21"/>
      <c r="O26" s="21"/>
      <c r="P26" s="21"/>
      <c r="Q26" s="21"/>
      <c r="R26" s="21"/>
      <c r="S26" s="21"/>
      <c r="T26" s="21"/>
      <c r="U26" s="21"/>
      <c r="V26" s="21"/>
      <c r="W26" s="21"/>
      <c r="X26" s="150"/>
    </row>
    <row r="27" spans="1:24">
      <c r="A27" s="149"/>
      <c r="B27" s="80"/>
      <c r="C27" s="75"/>
      <c r="D27" s="21"/>
      <c r="E27" s="21"/>
      <c r="F27" s="21"/>
      <c r="G27" s="21"/>
      <c r="H27" s="21"/>
      <c r="I27" s="21"/>
      <c r="J27" s="21"/>
      <c r="K27" s="21"/>
      <c r="L27" s="21"/>
      <c r="M27" s="21"/>
      <c r="N27" s="21"/>
      <c r="O27" s="21"/>
      <c r="P27" s="21"/>
      <c r="Q27" s="21"/>
      <c r="R27" s="21"/>
      <c r="S27" s="21"/>
      <c r="T27" s="21"/>
      <c r="U27" s="21"/>
      <c r="V27" s="21"/>
      <c r="W27" s="21"/>
      <c r="X27" s="150"/>
    </row>
    <row r="28" spans="1:24">
      <c r="A28" s="149"/>
      <c r="B28" s="80"/>
      <c r="C28" s="69"/>
      <c r="D28" s="21"/>
      <c r="E28" s="21"/>
      <c r="F28" s="21"/>
      <c r="G28" s="21"/>
      <c r="H28" s="21"/>
      <c r="I28" s="21"/>
      <c r="J28" s="21"/>
      <c r="K28" s="21"/>
      <c r="L28" s="21"/>
      <c r="M28" s="21"/>
      <c r="N28" s="21"/>
      <c r="O28" s="21"/>
      <c r="P28" s="21"/>
      <c r="Q28" s="21"/>
      <c r="R28" s="21"/>
      <c r="S28" s="21"/>
      <c r="T28" s="21"/>
      <c r="U28" s="21"/>
      <c r="V28" s="21"/>
      <c r="W28" s="21"/>
      <c r="X28" s="150"/>
    </row>
    <row r="29" spans="1:24">
      <c r="A29" s="149"/>
      <c r="B29" s="80"/>
      <c r="C29" s="75"/>
      <c r="D29" s="21"/>
      <c r="E29" s="21"/>
      <c r="F29" s="21"/>
      <c r="G29" s="21"/>
      <c r="H29" s="21"/>
      <c r="I29" s="21"/>
      <c r="J29" s="21"/>
      <c r="K29" s="21"/>
      <c r="L29" s="21"/>
      <c r="M29" s="21"/>
      <c r="N29" s="21"/>
      <c r="O29" s="21"/>
      <c r="P29" s="21"/>
      <c r="Q29" s="21"/>
      <c r="R29" s="21"/>
      <c r="S29" s="21"/>
      <c r="T29" s="21"/>
      <c r="U29" s="21"/>
      <c r="V29" s="21"/>
      <c r="W29" s="21"/>
      <c r="X29" s="150"/>
    </row>
    <row r="30" spans="1:24">
      <c r="A30" s="149"/>
      <c r="B30" s="80"/>
      <c r="C30" s="76"/>
      <c r="D30" s="21"/>
      <c r="E30" s="21"/>
      <c r="F30" s="21"/>
      <c r="G30" s="21"/>
      <c r="H30" s="21"/>
      <c r="I30" s="21"/>
      <c r="J30" s="21"/>
      <c r="K30" s="21"/>
      <c r="L30" s="21"/>
      <c r="M30" s="21"/>
      <c r="N30" s="21"/>
      <c r="O30" s="21"/>
      <c r="P30" s="21"/>
      <c r="Q30" s="21"/>
      <c r="R30" s="21"/>
      <c r="S30" s="21"/>
      <c r="T30" s="21"/>
      <c r="U30" s="21"/>
      <c r="V30" s="21"/>
      <c r="W30" s="21"/>
      <c r="X30" s="150"/>
    </row>
    <row r="31" spans="1:24">
      <c r="A31" s="149"/>
      <c r="B31" s="80"/>
      <c r="C31" s="69"/>
      <c r="D31" s="21"/>
      <c r="E31" s="21"/>
      <c r="F31" s="21"/>
      <c r="G31" s="21"/>
      <c r="H31" s="21"/>
      <c r="I31" s="21"/>
      <c r="J31" s="21"/>
      <c r="K31" s="21"/>
      <c r="L31" s="21"/>
      <c r="M31" s="21"/>
      <c r="N31" s="21"/>
      <c r="O31" s="21"/>
      <c r="P31" s="21"/>
      <c r="Q31" s="21"/>
      <c r="R31" s="21"/>
      <c r="S31" s="21"/>
      <c r="T31" s="21"/>
      <c r="U31" s="21"/>
      <c r="V31" s="21"/>
      <c r="W31" s="21"/>
      <c r="X31" s="150"/>
    </row>
    <row r="32" spans="1:24">
      <c r="A32" s="149"/>
      <c r="B32" s="80"/>
      <c r="C32" s="69"/>
      <c r="D32" s="21"/>
      <c r="E32" s="21"/>
      <c r="F32" s="21"/>
      <c r="G32" s="21"/>
      <c r="H32" s="21"/>
      <c r="I32" s="21"/>
      <c r="J32" s="21"/>
      <c r="K32" s="21"/>
      <c r="L32" s="21"/>
      <c r="M32" s="21"/>
      <c r="N32" s="21"/>
      <c r="O32" s="21"/>
      <c r="P32" s="21"/>
      <c r="Q32" s="21"/>
      <c r="R32" s="21"/>
      <c r="S32" s="21"/>
      <c r="T32" s="21"/>
      <c r="U32" s="21"/>
      <c r="V32" s="21"/>
      <c r="W32" s="21"/>
      <c r="X32" s="150"/>
    </row>
    <row r="33" spans="1:24">
      <c r="A33" s="149"/>
      <c r="B33" s="80"/>
      <c r="C33" s="69"/>
      <c r="D33" s="21"/>
      <c r="E33" s="21"/>
      <c r="F33" s="21"/>
      <c r="G33" s="21"/>
      <c r="H33" s="21"/>
      <c r="I33" s="21"/>
      <c r="J33" s="21"/>
      <c r="K33" s="21"/>
      <c r="L33" s="21"/>
      <c r="M33" s="21"/>
      <c r="N33" s="21"/>
      <c r="O33" s="21"/>
      <c r="P33" s="21"/>
      <c r="Q33" s="21"/>
      <c r="R33" s="21"/>
      <c r="S33" s="21"/>
      <c r="T33" s="21"/>
      <c r="U33" s="21"/>
      <c r="V33" s="21"/>
      <c r="W33" s="21"/>
      <c r="X33" s="150"/>
    </row>
    <row r="34" spans="1:24">
      <c r="A34" s="149"/>
      <c r="B34" s="80"/>
      <c r="C34" s="76"/>
      <c r="D34" s="21"/>
      <c r="E34" s="21"/>
      <c r="F34" s="21"/>
      <c r="G34" s="21"/>
      <c r="H34" s="21"/>
      <c r="I34" s="21"/>
      <c r="J34" s="21"/>
      <c r="K34" s="21"/>
      <c r="L34" s="21"/>
      <c r="M34" s="21"/>
      <c r="N34" s="21"/>
      <c r="O34" s="21"/>
      <c r="P34" s="21"/>
      <c r="Q34" s="21"/>
      <c r="R34" s="21"/>
      <c r="S34" s="21"/>
      <c r="T34" s="21"/>
      <c r="U34" s="21"/>
      <c r="V34" s="21"/>
      <c r="W34" s="21"/>
      <c r="X34" s="150"/>
    </row>
    <row r="35" spans="1:24">
      <c r="A35" s="149"/>
      <c r="B35" s="80"/>
      <c r="C35" s="69"/>
      <c r="D35" s="21"/>
      <c r="E35" s="21"/>
      <c r="F35" s="21"/>
      <c r="G35" s="21"/>
      <c r="H35" s="21"/>
      <c r="I35" s="21"/>
      <c r="J35" s="21"/>
      <c r="K35" s="21"/>
      <c r="L35" s="21"/>
      <c r="M35" s="21"/>
      <c r="N35" s="21"/>
      <c r="O35" s="21"/>
      <c r="P35" s="21"/>
      <c r="Q35" s="21"/>
      <c r="R35" s="21"/>
      <c r="S35" s="21"/>
      <c r="T35" s="21"/>
      <c r="U35" s="21"/>
      <c r="V35" s="21"/>
      <c r="W35" s="21"/>
      <c r="X35" s="150"/>
    </row>
    <row r="36" spans="1:24">
      <c r="A36" s="149"/>
      <c r="B36" s="80"/>
      <c r="C36" s="69"/>
      <c r="D36" s="21"/>
      <c r="E36" s="21"/>
      <c r="F36" s="21"/>
      <c r="G36" s="21"/>
      <c r="H36" s="21"/>
      <c r="I36" s="21"/>
      <c r="J36" s="21"/>
      <c r="K36" s="21"/>
      <c r="L36" s="21"/>
      <c r="M36" s="21"/>
      <c r="N36" s="21"/>
      <c r="O36" s="21"/>
      <c r="P36" s="21"/>
      <c r="Q36" s="21"/>
      <c r="R36" s="21"/>
      <c r="S36" s="21"/>
      <c r="T36" s="21"/>
      <c r="U36" s="21"/>
      <c r="V36" s="21"/>
      <c r="W36" s="21"/>
      <c r="X36" s="150"/>
    </row>
    <row r="37" spans="1:24">
      <c r="A37" s="149"/>
      <c r="B37" s="80"/>
      <c r="C37" s="69"/>
      <c r="D37" s="21"/>
      <c r="E37" s="21"/>
      <c r="F37" s="21"/>
      <c r="G37" s="21"/>
      <c r="H37" s="21"/>
      <c r="I37" s="21"/>
      <c r="J37" s="21"/>
      <c r="K37" s="21"/>
      <c r="L37" s="21"/>
      <c r="M37" s="21"/>
      <c r="N37" s="21"/>
      <c r="O37" s="21"/>
      <c r="P37" s="21"/>
      <c r="Q37" s="21"/>
      <c r="R37" s="21"/>
      <c r="S37" s="21"/>
      <c r="T37" s="21"/>
      <c r="U37" s="21"/>
      <c r="V37" s="21"/>
      <c r="W37" s="21"/>
      <c r="X37" s="150"/>
    </row>
    <row r="38" spans="1:24">
      <c r="A38" s="149"/>
      <c r="B38" s="80"/>
      <c r="C38" s="69"/>
      <c r="D38" s="21"/>
      <c r="E38" s="21"/>
      <c r="F38" s="21"/>
      <c r="G38" s="21"/>
      <c r="H38" s="21"/>
      <c r="I38" s="21"/>
      <c r="J38" s="21"/>
      <c r="K38" s="21"/>
      <c r="L38" s="21"/>
      <c r="M38" s="21"/>
      <c r="N38" s="21"/>
      <c r="O38" s="21"/>
      <c r="P38" s="21"/>
      <c r="Q38" s="21"/>
      <c r="R38" s="21"/>
      <c r="S38" s="21"/>
      <c r="T38" s="21"/>
      <c r="U38" s="21"/>
      <c r="V38" s="21"/>
      <c r="W38" s="21"/>
      <c r="X38" s="150"/>
    </row>
    <row r="39" spans="1:24">
      <c r="A39" s="149"/>
      <c r="B39" s="80"/>
      <c r="C39" s="69"/>
      <c r="D39" s="21"/>
      <c r="E39" s="21"/>
      <c r="F39" s="21"/>
      <c r="G39" s="21"/>
      <c r="H39" s="21"/>
      <c r="I39" s="21"/>
      <c r="J39" s="21"/>
      <c r="K39" s="21"/>
      <c r="L39" s="21"/>
      <c r="M39" s="21"/>
      <c r="N39" s="21"/>
      <c r="O39" s="21"/>
      <c r="P39" s="21"/>
      <c r="Q39" s="21"/>
      <c r="R39" s="21"/>
      <c r="S39" s="21"/>
      <c r="T39" s="21"/>
      <c r="U39" s="21"/>
      <c r="V39" s="21"/>
      <c r="W39" s="21"/>
      <c r="X39" s="150"/>
    </row>
    <row r="40" spans="1:24">
      <c r="A40" s="149"/>
      <c r="B40" s="80"/>
      <c r="C40" s="69"/>
      <c r="D40" s="21"/>
      <c r="E40" s="21"/>
      <c r="F40" s="21"/>
      <c r="G40" s="21"/>
      <c r="H40" s="21"/>
      <c r="I40" s="21"/>
      <c r="J40" s="21"/>
      <c r="K40" s="21"/>
      <c r="L40" s="21"/>
      <c r="M40" s="21"/>
      <c r="N40" s="21"/>
      <c r="O40" s="21"/>
      <c r="P40" s="21"/>
      <c r="Q40" s="21"/>
      <c r="R40" s="21"/>
      <c r="S40" s="21"/>
      <c r="T40" s="21"/>
      <c r="U40" s="21"/>
      <c r="V40" s="21"/>
      <c r="W40" s="21"/>
      <c r="X40" s="150"/>
    </row>
    <row r="41" spans="1:24">
      <c r="A41" s="149"/>
      <c r="B41" s="80"/>
      <c r="C41" s="69"/>
      <c r="D41" s="21"/>
      <c r="E41" s="21"/>
      <c r="F41" s="21"/>
      <c r="G41" s="21"/>
      <c r="H41" s="21"/>
      <c r="I41" s="21"/>
      <c r="J41" s="21"/>
      <c r="K41" s="21"/>
      <c r="L41" s="21"/>
      <c r="M41" s="21"/>
      <c r="N41" s="21"/>
      <c r="O41" s="21"/>
      <c r="P41" s="21"/>
      <c r="Q41" s="21"/>
      <c r="R41" s="21"/>
      <c r="S41" s="21"/>
      <c r="T41" s="21"/>
      <c r="U41" s="21"/>
      <c r="V41" s="21"/>
      <c r="W41" s="21"/>
      <c r="X41" s="150"/>
    </row>
    <row r="42" spans="1:24">
      <c r="A42" s="149"/>
      <c r="B42" s="80"/>
      <c r="C42" s="69"/>
      <c r="D42" s="21"/>
      <c r="E42" s="21"/>
      <c r="F42" s="21"/>
      <c r="G42" s="21"/>
      <c r="H42" s="21"/>
      <c r="I42" s="21"/>
      <c r="J42" s="21"/>
      <c r="K42" s="21"/>
      <c r="L42" s="21"/>
      <c r="M42" s="21"/>
      <c r="N42" s="21"/>
      <c r="O42" s="21"/>
      <c r="P42" s="21"/>
      <c r="Q42" s="21"/>
      <c r="R42" s="21"/>
      <c r="S42" s="21"/>
      <c r="T42" s="21"/>
      <c r="U42" s="21"/>
      <c r="V42" s="21"/>
      <c r="W42" s="21"/>
      <c r="X42" s="150"/>
    </row>
    <row r="43" spans="1:24">
      <c r="A43" s="149"/>
      <c r="B43" s="80"/>
      <c r="C43" s="69"/>
      <c r="D43" s="21"/>
      <c r="E43" s="21"/>
      <c r="F43" s="21"/>
      <c r="G43" s="21"/>
      <c r="H43" s="21"/>
      <c r="I43" s="21"/>
      <c r="J43" s="21"/>
      <c r="K43" s="21"/>
      <c r="L43" s="21"/>
      <c r="M43" s="21"/>
      <c r="N43" s="21"/>
      <c r="O43" s="21"/>
      <c r="P43" s="21"/>
      <c r="Q43" s="21"/>
      <c r="R43" s="21"/>
      <c r="S43" s="21"/>
      <c r="T43" s="21"/>
      <c r="U43" s="21"/>
      <c r="V43" s="21"/>
      <c r="W43" s="21"/>
      <c r="X43" s="150"/>
    </row>
    <row r="44" spans="1:24">
      <c r="A44" s="149"/>
      <c r="B44" s="80"/>
      <c r="C44" s="69"/>
      <c r="D44" s="21"/>
      <c r="E44" s="21"/>
      <c r="F44" s="21"/>
      <c r="G44" s="21"/>
      <c r="H44" s="21"/>
      <c r="I44" s="21"/>
      <c r="J44" s="21"/>
      <c r="K44" s="21"/>
      <c r="L44" s="21"/>
      <c r="M44" s="21"/>
      <c r="N44" s="21"/>
      <c r="O44" s="21"/>
      <c r="P44" s="21"/>
      <c r="Q44" s="21"/>
      <c r="R44" s="21"/>
      <c r="S44" s="21"/>
      <c r="T44" s="21"/>
      <c r="U44" s="21"/>
      <c r="V44" s="21"/>
      <c r="W44" s="21"/>
      <c r="X44" s="150"/>
    </row>
    <row r="45" spans="1:24">
      <c r="A45" s="149"/>
      <c r="B45" s="80"/>
      <c r="C45" s="69"/>
      <c r="D45" s="21"/>
      <c r="E45" s="21"/>
      <c r="F45" s="21"/>
      <c r="G45" s="21"/>
      <c r="H45" s="21"/>
      <c r="I45" s="21"/>
      <c r="J45" s="21"/>
      <c r="K45" s="21"/>
      <c r="L45" s="21"/>
      <c r="M45" s="21"/>
      <c r="N45" s="21"/>
      <c r="O45" s="21"/>
      <c r="P45" s="21"/>
      <c r="Q45" s="21"/>
      <c r="R45" s="21"/>
      <c r="S45" s="21"/>
      <c r="T45" s="21"/>
      <c r="U45" s="21"/>
      <c r="V45" s="21"/>
      <c r="W45" s="21"/>
      <c r="X45" s="150"/>
    </row>
    <row r="46" spans="1:24">
      <c r="A46" s="149"/>
      <c r="B46" s="80"/>
      <c r="C46" s="69"/>
      <c r="D46" s="21"/>
      <c r="E46" s="21"/>
      <c r="F46" s="21"/>
      <c r="G46" s="21"/>
      <c r="H46" s="21"/>
      <c r="I46" s="21"/>
      <c r="J46" s="21"/>
      <c r="K46" s="21"/>
      <c r="L46" s="21"/>
      <c r="M46" s="21"/>
      <c r="N46" s="21"/>
      <c r="O46" s="21"/>
      <c r="P46" s="21"/>
      <c r="Q46" s="21"/>
      <c r="R46" s="21"/>
      <c r="S46" s="21"/>
      <c r="T46" s="21"/>
      <c r="U46" s="21"/>
      <c r="V46" s="21"/>
      <c r="W46" s="21"/>
      <c r="X46" s="150"/>
    </row>
    <row r="47" spans="1:24">
      <c r="A47" s="149"/>
      <c r="B47" s="80"/>
      <c r="C47" s="69"/>
      <c r="D47" s="21"/>
      <c r="E47" s="21"/>
      <c r="F47" s="21"/>
      <c r="G47" s="21"/>
      <c r="H47" s="21"/>
      <c r="I47" s="21"/>
      <c r="J47" s="21"/>
      <c r="K47" s="21"/>
      <c r="L47" s="21"/>
      <c r="M47" s="21"/>
      <c r="N47" s="21"/>
      <c r="O47" s="21"/>
      <c r="P47" s="21"/>
      <c r="Q47" s="21"/>
      <c r="R47" s="21"/>
      <c r="S47" s="21"/>
      <c r="T47" s="21"/>
      <c r="U47" s="21"/>
      <c r="V47" s="21"/>
      <c r="W47" s="21"/>
      <c r="X47" s="150"/>
    </row>
    <row r="48" spans="1:24">
      <c r="A48" s="149"/>
      <c r="B48" s="80"/>
      <c r="C48" s="69"/>
      <c r="D48" s="21"/>
      <c r="E48" s="21"/>
      <c r="F48" s="21"/>
      <c r="G48" s="21"/>
      <c r="H48" s="21"/>
      <c r="I48" s="21"/>
      <c r="J48" s="21"/>
      <c r="K48" s="21"/>
      <c r="L48" s="21"/>
      <c r="M48" s="21"/>
      <c r="N48" s="21"/>
      <c r="O48" s="21"/>
      <c r="P48" s="21"/>
      <c r="Q48" s="21"/>
      <c r="R48" s="21"/>
      <c r="S48" s="21"/>
      <c r="T48" s="21"/>
      <c r="U48" s="21"/>
      <c r="V48" s="21"/>
      <c r="W48" s="21"/>
      <c r="X48" s="150"/>
    </row>
    <row r="49" spans="1:24">
      <c r="A49" s="149"/>
      <c r="B49" s="80"/>
      <c r="C49" s="69"/>
      <c r="D49" s="21"/>
      <c r="E49" s="21"/>
      <c r="F49" s="21"/>
      <c r="G49" s="21"/>
      <c r="H49" s="21"/>
      <c r="I49" s="21"/>
      <c r="J49" s="21"/>
      <c r="K49" s="21"/>
      <c r="L49" s="21"/>
      <c r="M49" s="21"/>
      <c r="N49" s="21"/>
      <c r="O49" s="21"/>
      <c r="P49" s="21"/>
      <c r="Q49" s="21"/>
      <c r="R49" s="21"/>
      <c r="S49" s="21"/>
      <c r="T49" s="21"/>
      <c r="U49" s="21"/>
      <c r="V49" s="21"/>
      <c r="W49" s="21"/>
      <c r="X49" s="150"/>
    </row>
    <row r="50" spans="1:24">
      <c r="A50" s="149"/>
      <c r="B50" s="80"/>
      <c r="C50" s="69"/>
      <c r="D50" s="21"/>
      <c r="E50" s="21"/>
      <c r="F50" s="21"/>
      <c r="G50" s="21"/>
      <c r="H50" s="21"/>
      <c r="I50" s="21"/>
      <c r="J50" s="21"/>
      <c r="K50" s="21"/>
      <c r="L50" s="21"/>
      <c r="M50" s="21"/>
      <c r="N50" s="21"/>
      <c r="O50" s="21"/>
      <c r="P50" s="21"/>
      <c r="Q50" s="21"/>
      <c r="R50" s="21"/>
      <c r="S50" s="21"/>
      <c r="T50" s="21"/>
      <c r="U50" s="21"/>
      <c r="V50" s="21"/>
      <c r="W50" s="21"/>
      <c r="X50" s="150"/>
    </row>
    <row r="51" spans="1:24">
      <c r="A51" s="149"/>
      <c r="B51" s="80"/>
      <c r="C51" s="69"/>
      <c r="D51" s="21"/>
      <c r="E51" s="21"/>
      <c r="F51" s="21"/>
      <c r="G51" s="21"/>
      <c r="H51" s="21"/>
      <c r="I51" s="21"/>
      <c r="J51" s="21"/>
      <c r="K51" s="21"/>
      <c r="L51" s="21"/>
      <c r="M51" s="21"/>
      <c r="N51" s="21"/>
      <c r="O51" s="21"/>
      <c r="P51" s="21"/>
      <c r="Q51" s="21"/>
      <c r="R51" s="21"/>
      <c r="S51" s="21"/>
      <c r="T51" s="21"/>
      <c r="U51" s="21"/>
      <c r="V51" s="21"/>
      <c r="W51" s="21"/>
      <c r="X51" s="150"/>
    </row>
    <row r="52" spans="1:24">
      <c r="A52" s="149"/>
      <c r="B52" s="80"/>
      <c r="C52" s="69"/>
      <c r="D52" s="21"/>
      <c r="E52" s="21"/>
      <c r="F52" s="21"/>
      <c r="G52" s="21"/>
      <c r="H52" s="21"/>
      <c r="I52" s="21"/>
      <c r="J52" s="21"/>
      <c r="K52" s="21"/>
      <c r="L52" s="21"/>
      <c r="M52" s="21"/>
      <c r="N52" s="21"/>
      <c r="O52" s="21"/>
      <c r="P52" s="21"/>
      <c r="Q52" s="21"/>
      <c r="R52" s="21"/>
      <c r="S52" s="21"/>
      <c r="T52" s="21"/>
      <c r="U52" s="21"/>
      <c r="V52" s="21"/>
      <c r="W52" s="21"/>
      <c r="X52" s="150"/>
    </row>
    <row r="53" spans="1:24">
      <c r="A53" s="149"/>
      <c r="B53" s="80"/>
      <c r="C53" s="69"/>
      <c r="D53" s="21"/>
      <c r="E53" s="21"/>
      <c r="F53" s="21"/>
      <c r="G53" s="21"/>
      <c r="H53" s="21"/>
      <c r="I53" s="21"/>
      <c r="J53" s="21"/>
      <c r="K53" s="21"/>
      <c r="L53" s="21"/>
      <c r="M53" s="21"/>
      <c r="N53" s="21"/>
      <c r="O53" s="21"/>
      <c r="P53" s="21"/>
      <c r="Q53" s="21"/>
      <c r="R53" s="21"/>
      <c r="S53" s="21"/>
      <c r="T53" s="21"/>
      <c r="U53" s="21"/>
      <c r="V53" s="21"/>
      <c r="W53" s="21"/>
      <c r="X53" s="150"/>
    </row>
    <row r="54" spans="1:24">
      <c r="A54" s="149"/>
      <c r="B54" s="80"/>
      <c r="C54" s="69"/>
      <c r="D54" s="21"/>
      <c r="E54" s="21"/>
      <c r="F54" s="21"/>
      <c r="G54" s="21"/>
      <c r="H54" s="21"/>
      <c r="I54" s="21"/>
      <c r="J54" s="21"/>
      <c r="K54" s="21"/>
      <c r="L54" s="21"/>
      <c r="M54" s="21"/>
      <c r="N54" s="21"/>
      <c r="O54" s="21"/>
      <c r="P54" s="21"/>
      <c r="Q54" s="21"/>
      <c r="R54" s="21"/>
      <c r="S54" s="21"/>
      <c r="T54" s="21"/>
      <c r="U54" s="21"/>
      <c r="V54" s="21"/>
      <c r="W54" s="21"/>
      <c r="X54" s="150"/>
    </row>
    <row r="55" spans="1:24">
      <c r="A55" s="149"/>
      <c r="B55" s="80"/>
      <c r="C55" s="69"/>
      <c r="D55" s="21"/>
      <c r="E55" s="21"/>
      <c r="F55" s="21"/>
      <c r="G55" s="21"/>
      <c r="H55" s="21"/>
      <c r="I55" s="21"/>
      <c r="J55" s="21"/>
      <c r="K55" s="21"/>
      <c r="L55" s="21"/>
      <c r="M55" s="21"/>
      <c r="N55" s="21"/>
      <c r="O55" s="21"/>
      <c r="P55" s="21"/>
      <c r="Q55" s="21"/>
      <c r="R55" s="21"/>
      <c r="S55" s="21"/>
      <c r="T55" s="21"/>
      <c r="U55" s="21"/>
      <c r="V55" s="21"/>
      <c r="W55" s="21"/>
      <c r="X55" s="150"/>
    </row>
    <row r="56" spans="1:24">
      <c r="A56" s="149"/>
      <c r="B56" s="80"/>
      <c r="C56" s="69"/>
      <c r="D56" s="21"/>
      <c r="E56" s="21"/>
      <c r="F56" s="21"/>
      <c r="G56" s="21"/>
      <c r="H56" s="21"/>
      <c r="I56" s="21"/>
      <c r="J56" s="21"/>
      <c r="K56" s="21"/>
      <c r="L56" s="21"/>
      <c r="M56" s="21"/>
      <c r="N56" s="21"/>
      <c r="O56" s="21"/>
      <c r="P56" s="21"/>
      <c r="Q56" s="21"/>
      <c r="R56" s="21"/>
      <c r="S56" s="21"/>
      <c r="T56" s="21"/>
      <c r="U56" s="21"/>
      <c r="V56" s="21"/>
      <c r="W56" s="21"/>
      <c r="X56" s="150"/>
    </row>
    <row r="57" spans="1:24">
      <c r="A57" s="149"/>
      <c r="B57" s="80"/>
      <c r="C57" s="69"/>
      <c r="D57" s="21"/>
      <c r="E57" s="21"/>
      <c r="F57" s="21"/>
      <c r="G57" s="21"/>
      <c r="H57" s="21"/>
      <c r="I57" s="21"/>
      <c r="J57" s="21"/>
      <c r="K57" s="21"/>
      <c r="L57" s="21"/>
      <c r="M57" s="21"/>
      <c r="N57" s="21"/>
      <c r="O57" s="21"/>
      <c r="P57" s="21"/>
      <c r="Q57" s="21"/>
      <c r="R57" s="21"/>
      <c r="S57" s="21"/>
      <c r="T57" s="21"/>
      <c r="U57" s="21"/>
      <c r="V57" s="21"/>
      <c r="W57" s="21"/>
      <c r="X57" s="150"/>
    </row>
    <row r="58" spans="1:24">
      <c r="A58" s="149"/>
      <c r="B58" s="80"/>
      <c r="C58" s="69"/>
      <c r="D58" s="21"/>
      <c r="E58" s="21"/>
      <c r="F58" s="21"/>
      <c r="G58" s="21"/>
      <c r="H58" s="21"/>
      <c r="I58" s="21"/>
      <c r="J58" s="21"/>
      <c r="K58" s="21"/>
      <c r="L58" s="21"/>
      <c r="M58" s="21"/>
      <c r="N58" s="21"/>
      <c r="O58" s="21"/>
      <c r="P58" s="21"/>
      <c r="Q58" s="21"/>
      <c r="R58" s="21"/>
      <c r="S58" s="21"/>
      <c r="T58" s="21"/>
      <c r="U58" s="21"/>
      <c r="V58" s="21"/>
      <c r="W58" s="21"/>
      <c r="X58" s="150"/>
    </row>
    <row r="59" spans="1:24">
      <c r="A59" s="149"/>
      <c r="B59" s="80"/>
      <c r="C59" s="69"/>
      <c r="D59" s="21"/>
      <c r="E59" s="21"/>
      <c r="F59" s="21"/>
      <c r="G59" s="21"/>
      <c r="H59" s="21"/>
      <c r="I59" s="21"/>
      <c r="J59" s="21"/>
      <c r="K59" s="21"/>
      <c r="L59" s="21"/>
      <c r="M59" s="21"/>
      <c r="N59" s="21"/>
      <c r="O59" s="21"/>
      <c r="P59" s="21"/>
      <c r="Q59" s="21"/>
      <c r="R59" s="21"/>
      <c r="S59" s="21"/>
      <c r="T59" s="21"/>
      <c r="U59" s="21"/>
      <c r="V59" s="21"/>
      <c r="W59" s="21"/>
      <c r="X59" s="150"/>
    </row>
    <row r="60" spans="1:24">
      <c r="A60" s="149"/>
      <c r="B60" s="80"/>
      <c r="C60" s="69"/>
      <c r="D60" s="21"/>
      <c r="E60" s="21"/>
      <c r="F60" s="21"/>
      <c r="G60" s="21"/>
      <c r="H60" s="21"/>
      <c r="I60" s="21"/>
      <c r="J60" s="21"/>
      <c r="K60" s="21"/>
      <c r="L60" s="21"/>
      <c r="M60" s="21"/>
      <c r="N60" s="21"/>
      <c r="O60" s="21"/>
      <c r="P60" s="21"/>
      <c r="Q60" s="21"/>
      <c r="R60" s="21"/>
      <c r="S60" s="21"/>
      <c r="T60" s="21"/>
      <c r="U60" s="21"/>
      <c r="V60" s="21"/>
      <c r="W60" s="21"/>
      <c r="X60" s="150"/>
    </row>
    <row r="61" spans="1:24">
      <c r="A61" s="149"/>
      <c r="B61" s="80"/>
      <c r="C61" s="77"/>
      <c r="D61" s="21"/>
      <c r="E61" s="21"/>
      <c r="F61" s="21"/>
      <c r="G61" s="21"/>
      <c r="H61" s="21"/>
      <c r="I61" s="21"/>
      <c r="J61" s="21"/>
      <c r="K61" s="21"/>
      <c r="L61" s="21"/>
      <c r="M61" s="21"/>
      <c r="N61" s="21"/>
      <c r="O61" s="21"/>
      <c r="P61" s="21"/>
      <c r="Q61" s="21"/>
      <c r="R61" s="21"/>
      <c r="S61" s="21"/>
      <c r="T61" s="21"/>
      <c r="U61" s="21"/>
      <c r="V61" s="21"/>
      <c r="W61" s="21"/>
      <c r="X61" s="150"/>
    </row>
    <row r="62" spans="1:24">
      <c r="A62" s="149"/>
      <c r="B62" s="80"/>
      <c r="C62" s="78"/>
      <c r="D62" s="73"/>
      <c r="E62" s="73"/>
      <c r="F62" s="73"/>
      <c r="G62" s="73"/>
      <c r="H62" s="73"/>
      <c r="I62" s="73"/>
      <c r="J62" s="73"/>
      <c r="K62" s="73"/>
      <c r="L62" s="73"/>
      <c r="M62" s="73"/>
      <c r="N62" s="73"/>
      <c r="O62" s="73"/>
      <c r="P62" s="73"/>
      <c r="Q62" s="73"/>
      <c r="R62" s="73"/>
      <c r="S62" s="73"/>
      <c r="T62" s="73"/>
      <c r="U62" s="73"/>
      <c r="V62" s="73"/>
      <c r="W62" s="73"/>
      <c r="X62" s="150"/>
    </row>
    <row r="63" spans="1:24">
      <c r="A63" s="149"/>
      <c r="B63" s="80"/>
      <c r="C63" s="78"/>
      <c r="D63" s="73"/>
      <c r="E63" s="73"/>
      <c r="F63" s="73"/>
      <c r="G63" s="73"/>
      <c r="H63" s="73"/>
      <c r="I63" s="73"/>
      <c r="J63" s="73"/>
      <c r="K63" s="73"/>
      <c r="L63" s="73"/>
      <c r="M63" s="73"/>
      <c r="N63" s="73"/>
      <c r="O63" s="73"/>
      <c r="P63" s="73"/>
      <c r="Q63" s="73"/>
      <c r="R63" s="73"/>
      <c r="S63" s="73"/>
      <c r="T63" s="73"/>
      <c r="U63" s="73"/>
      <c r="V63" s="73"/>
      <c r="W63" s="73"/>
      <c r="X63" s="150"/>
    </row>
    <row r="64" spans="1:24">
      <c r="A64" s="149"/>
      <c r="B64" s="80"/>
      <c r="C64" s="78"/>
      <c r="D64" s="73"/>
      <c r="E64" s="73"/>
      <c r="F64" s="73"/>
      <c r="G64" s="73"/>
      <c r="H64" s="73"/>
      <c r="I64" s="73"/>
      <c r="J64" s="73"/>
      <c r="K64" s="73"/>
      <c r="L64" s="73"/>
      <c r="M64" s="73"/>
      <c r="N64" s="73"/>
      <c r="O64" s="73"/>
      <c r="P64" s="73"/>
      <c r="Q64" s="73"/>
      <c r="R64" s="73"/>
      <c r="S64" s="73"/>
      <c r="T64" s="73"/>
      <c r="U64" s="73"/>
      <c r="V64" s="73"/>
      <c r="W64" s="73"/>
      <c r="X64" s="150"/>
    </row>
    <row r="65" spans="1:24">
      <c r="A65" s="149"/>
      <c r="B65" s="80"/>
      <c r="C65" s="78"/>
      <c r="D65" s="73"/>
      <c r="E65" s="73"/>
      <c r="F65" s="73"/>
      <c r="G65" s="73"/>
      <c r="H65" s="73"/>
      <c r="I65" s="73"/>
      <c r="J65" s="73"/>
      <c r="K65" s="73"/>
      <c r="L65" s="73"/>
      <c r="M65" s="73"/>
      <c r="N65" s="73"/>
      <c r="O65" s="73"/>
      <c r="P65" s="73"/>
      <c r="Q65" s="73"/>
      <c r="R65" s="73"/>
      <c r="S65" s="73"/>
      <c r="T65" s="73"/>
      <c r="U65" s="73"/>
      <c r="V65" s="73"/>
      <c r="W65" s="73"/>
      <c r="X65" s="150"/>
    </row>
    <row r="66" spans="1:24">
      <c r="A66" s="149"/>
      <c r="B66" s="80"/>
      <c r="C66" s="78"/>
      <c r="D66" s="73"/>
      <c r="E66" s="73"/>
      <c r="F66" s="73"/>
      <c r="G66" s="73"/>
      <c r="H66" s="73"/>
      <c r="I66" s="73"/>
      <c r="J66" s="73"/>
      <c r="K66" s="73"/>
      <c r="L66" s="73"/>
      <c r="M66" s="73"/>
      <c r="N66" s="73"/>
      <c r="O66" s="73"/>
      <c r="P66" s="73"/>
      <c r="Q66" s="73"/>
      <c r="R66" s="73"/>
      <c r="S66" s="73"/>
      <c r="T66" s="73"/>
      <c r="U66" s="73"/>
      <c r="V66" s="73"/>
      <c r="W66" s="73"/>
      <c r="X66" s="150"/>
    </row>
    <row r="67" spans="1:24">
      <c r="A67" s="149"/>
      <c r="B67" s="80"/>
      <c r="C67" s="78"/>
      <c r="D67" s="73"/>
      <c r="E67" s="73"/>
      <c r="F67" s="73"/>
      <c r="G67" s="73"/>
      <c r="H67" s="73"/>
      <c r="I67" s="73"/>
      <c r="J67" s="73"/>
      <c r="K67" s="73"/>
      <c r="L67" s="73"/>
      <c r="M67" s="73"/>
      <c r="N67" s="73"/>
      <c r="O67" s="73"/>
      <c r="P67" s="73"/>
      <c r="Q67" s="73"/>
      <c r="R67" s="73"/>
      <c r="S67" s="73"/>
      <c r="T67" s="73"/>
      <c r="U67" s="73"/>
      <c r="V67" s="73"/>
      <c r="W67" s="73"/>
      <c r="X67" s="150"/>
    </row>
    <row r="68" spans="1:24">
      <c r="A68" s="149"/>
      <c r="B68" s="80"/>
      <c r="C68" s="78"/>
      <c r="D68" s="73"/>
      <c r="E68" s="73"/>
      <c r="F68" s="73"/>
      <c r="G68" s="73"/>
      <c r="H68" s="73"/>
      <c r="I68" s="73"/>
      <c r="J68" s="73"/>
      <c r="K68" s="73"/>
      <c r="L68" s="73"/>
      <c r="M68" s="73"/>
      <c r="N68" s="73"/>
      <c r="O68" s="73"/>
      <c r="P68" s="73"/>
      <c r="Q68" s="73"/>
      <c r="R68" s="73"/>
      <c r="S68" s="73"/>
      <c r="T68" s="73"/>
      <c r="U68" s="73"/>
      <c r="V68" s="73"/>
      <c r="W68" s="73"/>
      <c r="X68" s="150"/>
    </row>
    <row r="69" spans="1:24">
      <c r="A69" s="149"/>
      <c r="B69" s="80"/>
      <c r="C69" s="78"/>
      <c r="D69" s="73"/>
      <c r="E69" s="73"/>
      <c r="F69" s="73"/>
      <c r="G69" s="73"/>
      <c r="H69" s="73"/>
      <c r="I69" s="73"/>
      <c r="J69" s="73"/>
      <c r="K69" s="73"/>
      <c r="L69" s="73"/>
      <c r="M69" s="73"/>
      <c r="N69" s="73"/>
      <c r="O69" s="73"/>
      <c r="P69" s="73"/>
      <c r="Q69" s="73"/>
      <c r="R69" s="73"/>
      <c r="S69" s="73"/>
      <c r="T69" s="73"/>
      <c r="U69" s="73"/>
      <c r="V69" s="73"/>
      <c r="W69" s="73"/>
      <c r="X69" s="150"/>
    </row>
    <row r="70" spans="1:24">
      <c r="A70" s="149"/>
      <c r="B70" s="80"/>
      <c r="C70" s="78"/>
      <c r="D70" s="73"/>
      <c r="E70" s="73"/>
      <c r="F70" s="73"/>
      <c r="G70" s="73"/>
      <c r="H70" s="73"/>
      <c r="I70" s="73"/>
      <c r="J70" s="73"/>
      <c r="K70" s="73"/>
      <c r="L70" s="73"/>
      <c r="M70" s="73"/>
      <c r="N70" s="73"/>
      <c r="O70" s="73"/>
      <c r="P70" s="73"/>
      <c r="Q70" s="73"/>
      <c r="R70" s="73"/>
      <c r="S70" s="73"/>
      <c r="T70" s="73"/>
      <c r="U70" s="73"/>
      <c r="V70" s="73"/>
      <c r="W70" s="73"/>
      <c r="X70" s="150"/>
    </row>
    <row r="71" spans="1:24">
      <c r="A71" s="149"/>
      <c r="B71" s="80"/>
      <c r="C71" s="78"/>
      <c r="D71" s="73"/>
      <c r="E71" s="73"/>
      <c r="F71" s="73"/>
      <c r="G71" s="73"/>
      <c r="H71" s="73"/>
      <c r="I71" s="73"/>
      <c r="J71" s="73"/>
      <c r="K71" s="73"/>
      <c r="L71" s="73"/>
      <c r="M71" s="73"/>
      <c r="N71" s="73"/>
      <c r="O71" s="73"/>
      <c r="P71" s="73"/>
      <c r="Q71" s="73"/>
      <c r="R71" s="73"/>
      <c r="S71" s="73"/>
      <c r="T71" s="73"/>
      <c r="U71" s="73"/>
      <c r="V71" s="73"/>
      <c r="W71" s="73"/>
      <c r="X71" s="150"/>
    </row>
    <row r="72" spans="1:24">
      <c r="A72" s="149"/>
      <c r="B72" s="80"/>
      <c r="C72" s="78"/>
      <c r="D72" s="73"/>
      <c r="E72" s="73"/>
      <c r="F72" s="73"/>
      <c r="G72" s="73"/>
      <c r="H72" s="73"/>
      <c r="I72" s="73"/>
      <c r="J72" s="73"/>
      <c r="K72" s="73"/>
      <c r="L72" s="73"/>
      <c r="M72" s="73"/>
      <c r="N72" s="73"/>
      <c r="O72" s="73"/>
      <c r="P72" s="73"/>
      <c r="Q72" s="73"/>
      <c r="R72" s="73"/>
      <c r="S72" s="73"/>
      <c r="T72" s="73"/>
      <c r="U72" s="73"/>
      <c r="V72" s="73"/>
      <c r="W72" s="73"/>
      <c r="X72" s="150"/>
    </row>
    <row r="73" spans="1:24">
      <c r="A73" s="149"/>
      <c r="B73" s="80"/>
      <c r="C73" s="78"/>
      <c r="D73" s="73"/>
      <c r="E73" s="73"/>
      <c r="F73" s="73"/>
      <c r="G73" s="73"/>
      <c r="H73" s="73"/>
      <c r="I73" s="73"/>
      <c r="J73" s="73"/>
      <c r="K73" s="73"/>
      <c r="L73" s="73"/>
      <c r="M73" s="73"/>
      <c r="N73" s="73"/>
      <c r="O73" s="73"/>
      <c r="P73" s="73"/>
      <c r="Q73" s="73"/>
      <c r="R73" s="73"/>
      <c r="S73" s="73"/>
      <c r="T73" s="73"/>
      <c r="U73" s="73"/>
      <c r="V73" s="73"/>
      <c r="W73" s="73"/>
      <c r="X73" s="150"/>
    </row>
    <row r="74" spans="1:24">
      <c r="A74" s="149"/>
      <c r="B74" s="80"/>
      <c r="C74" s="78"/>
      <c r="D74" s="73"/>
      <c r="E74" s="73"/>
      <c r="F74" s="73"/>
      <c r="G74" s="73"/>
      <c r="H74" s="73"/>
      <c r="I74" s="73"/>
      <c r="J74" s="73"/>
      <c r="K74" s="73"/>
      <c r="L74" s="73"/>
      <c r="M74" s="73"/>
      <c r="N74" s="73"/>
      <c r="O74" s="73"/>
      <c r="P74" s="73"/>
      <c r="Q74" s="73"/>
      <c r="R74" s="73"/>
      <c r="S74" s="73"/>
      <c r="T74" s="73"/>
      <c r="U74" s="73"/>
      <c r="V74" s="73"/>
      <c r="W74" s="73"/>
      <c r="X74" s="150"/>
    </row>
    <row r="75" spans="1:24">
      <c r="A75" s="149"/>
      <c r="B75" s="80"/>
      <c r="C75" s="78"/>
      <c r="D75" s="73"/>
      <c r="E75" s="73"/>
      <c r="F75" s="73"/>
      <c r="G75" s="73"/>
      <c r="H75" s="73"/>
      <c r="I75" s="73"/>
      <c r="J75" s="73"/>
      <c r="K75" s="73"/>
      <c r="L75" s="73"/>
      <c r="M75" s="73"/>
      <c r="N75" s="73"/>
      <c r="O75" s="73"/>
      <c r="P75" s="73"/>
      <c r="Q75" s="73"/>
      <c r="R75" s="73"/>
      <c r="S75" s="73"/>
      <c r="T75" s="73"/>
      <c r="U75" s="73"/>
      <c r="V75" s="73"/>
      <c r="W75" s="73"/>
      <c r="X75" s="150"/>
    </row>
    <row r="76" spans="1:24">
      <c r="A76" s="149"/>
      <c r="B76" s="80"/>
      <c r="C76" s="78"/>
      <c r="D76" s="73"/>
      <c r="E76" s="73"/>
      <c r="F76" s="73"/>
      <c r="G76" s="73"/>
      <c r="H76" s="73"/>
      <c r="I76" s="73"/>
      <c r="J76" s="73"/>
      <c r="K76" s="73"/>
      <c r="L76" s="73"/>
      <c r="M76" s="73"/>
      <c r="N76" s="73"/>
      <c r="O76" s="73"/>
      <c r="P76" s="73"/>
      <c r="Q76" s="73"/>
      <c r="R76" s="73"/>
      <c r="S76" s="73"/>
      <c r="T76" s="73"/>
      <c r="U76" s="73"/>
      <c r="V76" s="73"/>
      <c r="W76" s="73"/>
      <c r="X76" s="150"/>
    </row>
    <row r="77" spans="1:24">
      <c r="A77" s="149"/>
      <c r="B77" s="80"/>
      <c r="C77" s="78"/>
      <c r="D77" s="73"/>
      <c r="E77" s="73"/>
      <c r="F77" s="73"/>
      <c r="G77" s="73"/>
      <c r="H77" s="73"/>
      <c r="I77" s="73"/>
      <c r="J77" s="73"/>
      <c r="K77" s="73"/>
      <c r="L77" s="73"/>
      <c r="M77" s="73"/>
      <c r="N77" s="73"/>
      <c r="O77" s="73"/>
      <c r="P77" s="73"/>
      <c r="Q77" s="73"/>
      <c r="R77" s="73"/>
      <c r="S77" s="73"/>
      <c r="T77" s="73"/>
      <c r="U77" s="73"/>
      <c r="V77" s="73"/>
      <c r="W77" s="73"/>
      <c r="X77" s="150"/>
    </row>
    <row r="78" spans="1:24">
      <c r="A78" s="149"/>
      <c r="B78" s="80"/>
      <c r="C78" s="78"/>
      <c r="D78" s="73"/>
      <c r="E78" s="73"/>
      <c r="F78" s="73"/>
      <c r="G78" s="73"/>
      <c r="H78" s="73"/>
      <c r="I78" s="73"/>
      <c r="J78" s="73"/>
      <c r="K78" s="73"/>
      <c r="L78" s="73"/>
      <c r="M78" s="73"/>
      <c r="N78" s="73"/>
      <c r="O78" s="73"/>
      <c r="P78" s="73"/>
      <c r="Q78" s="73"/>
      <c r="R78" s="73"/>
      <c r="S78" s="73"/>
      <c r="T78" s="73"/>
      <c r="U78" s="73"/>
      <c r="V78" s="73"/>
      <c r="W78" s="73"/>
      <c r="X78" s="150"/>
    </row>
    <row r="79" spans="1:24">
      <c r="A79" s="149"/>
      <c r="B79" s="80"/>
      <c r="C79" s="78"/>
      <c r="D79" s="73"/>
      <c r="E79" s="73"/>
      <c r="F79" s="73"/>
      <c r="G79" s="73"/>
      <c r="H79" s="73"/>
      <c r="I79" s="73"/>
      <c r="J79" s="73"/>
      <c r="K79" s="73"/>
      <c r="L79" s="73"/>
      <c r="M79" s="73"/>
      <c r="N79" s="73"/>
      <c r="O79" s="73"/>
      <c r="P79" s="73"/>
      <c r="Q79" s="73"/>
      <c r="R79" s="73"/>
      <c r="S79" s="73"/>
      <c r="T79" s="73"/>
      <c r="U79" s="73"/>
      <c r="V79" s="73"/>
      <c r="W79" s="73"/>
      <c r="X79" s="150"/>
    </row>
    <row r="80" spans="1:24">
      <c r="A80" s="149"/>
      <c r="B80" s="80"/>
      <c r="C80" s="78"/>
      <c r="D80" s="73"/>
      <c r="E80" s="73"/>
      <c r="F80" s="73"/>
      <c r="G80" s="73"/>
      <c r="H80" s="73"/>
      <c r="I80" s="73"/>
      <c r="J80" s="73"/>
      <c r="K80" s="73"/>
      <c r="L80" s="73"/>
      <c r="M80" s="73"/>
      <c r="N80" s="73"/>
      <c r="O80" s="73"/>
      <c r="P80" s="73"/>
      <c r="Q80" s="73"/>
      <c r="R80" s="73"/>
      <c r="S80" s="73"/>
      <c r="T80" s="73"/>
      <c r="U80" s="73"/>
      <c r="V80" s="73"/>
      <c r="W80" s="73"/>
      <c r="X80" s="150"/>
    </row>
    <row r="81" spans="1:24">
      <c r="A81" s="149"/>
      <c r="B81" s="80"/>
      <c r="C81" s="78"/>
      <c r="D81" s="73"/>
      <c r="E81" s="73"/>
      <c r="F81" s="73"/>
      <c r="G81" s="73"/>
      <c r="H81" s="73"/>
      <c r="I81" s="73"/>
      <c r="J81" s="73"/>
      <c r="K81" s="73"/>
      <c r="L81" s="73"/>
      <c r="M81" s="73"/>
      <c r="N81" s="73"/>
      <c r="O81" s="73"/>
      <c r="P81" s="73"/>
      <c r="Q81" s="73"/>
      <c r="R81" s="73"/>
      <c r="S81" s="73"/>
      <c r="T81" s="73"/>
      <c r="U81" s="73"/>
      <c r="V81" s="73"/>
      <c r="W81" s="73"/>
      <c r="X81" s="150"/>
    </row>
    <row r="82" spans="1:24">
      <c r="A82" s="149"/>
      <c r="B82" s="80"/>
      <c r="C82" s="78"/>
      <c r="D82" s="73"/>
      <c r="E82" s="73"/>
      <c r="F82" s="73"/>
      <c r="G82" s="73"/>
      <c r="H82" s="73"/>
      <c r="I82" s="73"/>
      <c r="J82" s="73"/>
      <c r="K82" s="73"/>
      <c r="L82" s="73"/>
      <c r="M82" s="73"/>
      <c r="N82" s="73"/>
      <c r="O82" s="73"/>
      <c r="P82" s="73"/>
      <c r="Q82" s="73"/>
      <c r="R82" s="73"/>
      <c r="S82" s="73"/>
      <c r="T82" s="73"/>
      <c r="U82" s="73"/>
      <c r="V82" s="73"/>
      <c r="W82" s="73"/>
      <c r="X82" s="150"/>
    </row>
    <row r="83" spans="1:24">
      <c r="A83" s="149"/>
      <c r="B83" s="80"/>
      <c r="C83" s="78"/>
      <c r="D83" s="73"/>
      <c r="E83" s="73"/>
      <c r="F83" s="73"/>
      <c r="G83" s="73"/>
      <c r="H83" s="73"/>
      <c r="I83" s="73"/>
      <c r="J83" s="73"/>
      <c r="K83" s="73"/>
      <c r="L83" s="73"/>
      <c r="M83" s="73"/>
      <c r="N83" s="73"/>
      <c r="O83" s="73"/>
      <c r="P83" s="73"/>
      <c r="Q83" s="73"/>
      <c r="R83" s="73"/>
      <c r="S83" s="73"/>
      <c r="T83" s="73"/>
      <c r="U83" s="73"/>
      <c r="V83" s="73"/>
      <c r="W83" s="73"/>
      <c r="X83" s="150"/>
    </row>
    <row r="84" spans="1:24">
      <c r="A84" s="149"/>
      <c r="B84" s="80"/>
      <c r="C84" s="78"/>
      <c r="D84" s="73"/>
      <c r="E84" s="73"/>
      <c r="F84" s="73"/>
      <c r="G84" s="73"/>
      <c r="H84" s="73"/>
      <c r="I84" s="73"/>
      <c r="J84" s="73"/>
      <c r="K84" s="73"/>
      <c r="L84" s="73"/>
      <c r="M84" s="73"/>
      <c r="N84" s="73"/>
      <c r="O84" s="73"/>
      <c r="P84" s="73"/>
      <c r="Q84" s="73"/>
      <c r="R84" s="73"/>
      <c r="S84" s="73"/>
      <c r="T84" s="73"/>
      <c r="U84" s="73"/>
      <c r="V84" s="73"/>
      <c r="W84" s="73"/>
      <c r="X84" s="150"/>
    </row>
    <row r="85" spans="1:24">
      <c r="A85" s="149"/>
      <c r="B85" s="80"/>
      <c r="C85" s="78"/>
      <c r="D85" s="73"/>
      <c r="E85" s="73"/>
      <c r="F85" s="73"/>
      <c r="G85" s="73"/>
      <c r="H85" s="73"/>
      <c r="I85" s="73"/>
      <c r="J85" s="73"/>
      <c r="K85" s="73"/>
      <c r="L85" s="73"/>
      <c r="M85" s="73"/>
      <c r="N85" s="73"/>
      <c r="O85" s="73"/>
      <c r="P85" s="73"/>
      <c r="Q85" s="73"/>
      <c r="R85" s="73"/>
      <c r="S85" s="73"/>
      <c r="T85" s="73"/>
      <c r="U85" s="73"/>
      <c r="V85" s="73"/>
      <c r="W85" s="73"/>
      <c r="X85" s="150"/>
    </row>
    <row r="86" spans="1:24">
      <c r="A86" s="149"/>
      <c r="B86" s="80"/>
      <c r="C86" s="78"/>
      <c r="D86" s="73"/>
      <c r="E86" s="73"/>
      <c r="F86" s="73"/>
      <c r="G86" s="73"/>
      <c r="H86" s="73"/>
      <c r="I86" s="73"/>
      <c r="J86" s="73"/>
      <c r="K86" s="73"/>
      <c r="L86" s="73"/>
      <c r="M86" s="73"/>
      <c r="N86" s="73"/>
      <c r="O86" s="73"/>
      <c r="P86" s="73"/>
      <c r="Q86" s="73"/>
      <c r="R86" s="73"/>
      <c r="S86" s="73"/>
      <c r="T86" s="73"/>
      <c r="U86" s="73"/>
      <c r="V86" s="73"/>
      <c r="W86" s="73"/>
      <c r="X86" s="150"/>
    </row>
    <row r="87" spans="1:24">
      <c r="A87" s="149"/>
      <c r="B87" s="80"/>
      <c r="C87" s="78"/>
      <c r="D87" s="73"/>
      <c r="E87" s="73"/>
      <c r="F87" s="73"/>
      <c r="G87" s="73"/>
      <c r="H87" s="73"/>
      <c r="I87" s="73"/>
      <c r="J87" s="73"/>
      <c r="K87" s="73"/>
      <c r="L87" s="73"/>
      <c r="M87" s="73"/>
      <c r="N87" s="73"/>
      <c r="O87" s="73"/>
      <c r="P87" s="73"/>
      <c r="Q87" s="73"/>
      <c r="R87" s="73"/>
      <c r="S87" s="73"/>
      <c r="T87" s="73"/>
      <c r="U87" s="73"/>
      <c r="V87" s="73"/>
      <c r="W87" s="73"/>
      <c r="X87" s="150"/>
    </row>
    <row r="88" spans="1:24">
      <c r="A88" s="149"/>
      <c r="B88" s="80"/>
      <c r="C88" s="78"/>
      <c r="D88" s="73"/>
      <c r="E88" s="73"/>
      <c r="F88" s="73"/>
      <c r="G88" s="73"/>
      <c r="H88" s="73"/>
      <c r="I88" s="73"/>
      <c r="J88" s="73"/>
      <c r="K88" s="73"/>
      <c r="L88" s="73"/>
      <c r="M88" s="73"/>
      <c r="N88" s="73"/>
      <c r="O88" s="73"/>
      <c r="P88" s="73"/>
      <c r="Q88" s="73"/>
      <c r="R88" s="73"/>
      <c r="S88" s="73"/>
      <c r="T88" s="73"/>
      <c r="U88" s="73"/>
      <c r="V88" s="73"/>
      <c r="W88" s="73"/>
      <c r="X88" s="150"/>
    </row>
    <row r="89" spans="1:24">
      <c r="A89" s="149"/>
      <c r="B89" s="80"/>
      <c r="C89" s="78"/>
      <c r="D89" s="73"/>
      <c r="E89" s="73"/>
      <c r="F89" s="73"/>
      <c r="G89" s="73"/>
      <c r="H89" s="73"/>
      <c r="I89" s="73"/>
      <c r="J89" s="73"/>
      <c r="K89" s="73"/>
      <c r="L89" s="73"/>
      <c r="M89" s="73"/>
      <c r="N89" s="73"/>
      <c r="O89" s="73"/>
      <c r="P89" s="73"/>
      <c r="Q89" s="73"/>
      <c r="R89" s="73"/>
      <c r="S89" s="73"/>
      <c r="T89" s="73"/>
      <c r="U89" s="73"/>
      <c r="V89" s="73"/>
      <c r="W89" s="73"/>
      <c r="X89" s="150"/>
    </row>
    <row r="90" spans="1:24">
      <c r="A90" s="149"/>
      <c r="B90" s="80"/>
      <c r="C90" s="78"/>
      <c r="D90" s="73"/>
      <c r="E90" s="73"/>
      <c r="F90" s="73"/>
      <c r="G90" s="73"/>
      <c r="H90" s="73"/>
      <c r="I90" s="73"/>
      <c r="J90" s="73"/>
      <c r="K90" s="73"/>
      <c r="L90" s="73"/>
      <c r="M90" s="73"/>
      <c r="N90" s="73"/>
      <c r="O90" s="73"/>
      <c r="P90" s="73"/>
      <c r="Q90" s="73"/>
      <c r="R90" s="73"/>
      <c r="S90" s="73"/>
      <c r="T90" s="73"/>
      <c r="U90" s="73"/>
      <c r="V90" s="73"/>
      <c r="W90" s="73"/>
      <c r="X90" s="150"/>
    </row>
    <row r="91" spans="1:24">
      <c r="A91" s="149"/>
      <c r="B91" s="80"/>
      <c r="C91" s="78"/>
      <c r="D91" s="73"/>
      <c r="E91" s="73"/>
      <c r="F91" s="73"/>
      <c r="G91" s="73"/>
      <c r="H91" s="73"/>
      <c r="I91" s="73"/>
      <c r="J91" s="73"/>
      <c r="K91" s="73"/>
      <c r="L91" s="73"/>
      <c r="M91" s="73"/>
      <c r="N91" s="73"/>
      <c r="O91" s="73"/>
      <c r="P91" s="73"/>
      <c r="Q91" s="73"/>
      <c r="R91" s="73"/>
      <c r="S91" s="73"/>
      <c r="T91" s="73"/>
      <c r="U91" s="73"/>
      <c r="V91" s="73"/>
      <c r="W91" s="73"/>
      <c r="X91" s="150"/>
    </row>
    <row r="92" spans="1:24">
      <c r="A92" s="149"/>
      <c r="B92" s="80"/>
      <c r="C92" s="78"/>
      <c r="D92" s="73"/>
      <c r="E92" s="73"/>
      <c r="F92" s="73"/>
      <c r="G92" s="73"/>
      <c r="H92" s="73"/>
      <c r="I92" s="73"/>
      <c r="J92" s="73"/>
      <c r="K92" s="73"/>
      <c r="L92" s="73"/>
      <c r="M92" s="73"/>
      <c r="N92" s="73"/>
      <c r="O92" s="73"/>
      <c r="P92" s="73"/>
      <c r="Q92" s="73"/>
      <c r="R92" s="73"/>
      <c r="S92" s="73"/>
      <c r="T92" s="73"/>
      <c r="U92" s="73"/>
      <c r="V92" s="73"/>
      <c r="W92" s="73"/>
      <c r="X92" s="150"/>
    </row>
    <row r="93" spans="1:24">
      <c r="A93" s="149"/>
      <c r="B93" s="80"/>
      <c r="C93" s="78"/>
      <c r="D93" s="73"/>
      <c r="E93" s="73"/>
      <c r="F93" s="73"/>
      <c r="G93" s="73"/>
      <c r="H93" s="73"/>
      <c r="I93" s="73"/>
      <c r="J93" s="73"/>
      <c r="K93" s="73"/>
      <c r="L93" s="73"/>
      <c r="M93" s="73"/>
      <c r="N93" s="73"/>
      <c r="O93" s="73"/>
      <c r="P93" s="73"/>
      <c r="Q93" s="73"/>
      <c r="R93" s="73"/>
      <c r="S93" s="73"/>
      <c r="T93" s="73"/>
      <c r="U93" s="73"/>
      <c r="V93" s="73"/>
      <c r="W93" s="73"/>
      <c r="X93" s="150"/>
    </row>
    <row r="94" spans="1:24">
      <c r="A94" s="149"/>
      <c r="B94" s="80"/>
      <c r="C94" s="78"/>
      <c r="D94" s="73"/>
      <c r="E94" s="73"/>
      <c r="F94" s="73"/>
      <c r="G94" s="73"/>
      <c r="H94" s="73"/>
      <c r="I94" s="73"/>
      <c r="J94" s="73"/>
      <c r="K94" s="73"/>
      <c r="L94" s="73"/>
      <c r="M94" s="73"/>
      <c r="N94" s="73"/>
      <c r="O94" s="73"/>
      <c r="P94" s="73"/>
      <c r="Q94" s="73"/>
      <c r="R94" s="73"/>
      <c r="S94" s="73"/>
      <c r="T94" s="73"/>
      <c r="U94" s="73"/>
      <c r="V94" s="73"/>
      <c r="W94" s="73"/>
      <c r="X94" s="150"/>
    </row>
    <row r="95" spans="1:24">
      <c r="A95" s="149"/>
      <c r="B95" s="80"/>
      <c r="C95" s="78"/>
      <c r="D95" s="73"/>
      <c r="E95" s="73"/>
      <c r="F95" s="73"/>
      <c r="G95" s="73"/>
      <c r="H95" s="73"/>
      <c r="I95" s="73"/>
      <c r="J95" s="73"/>
      <c r="K95" s="73"/>
      <c r="L95" s="73"/>
      <c r="M95" s="73"/>
      <c r="N95" s="73"/>
      <c r="O95" s="73"/>
      <c r="P95" s="73"/>
      <c r="Q95" s="73"/>
      <c r="R95" s="73"/>
      <c r="S95" s="73"/>
      <c r="T95" s="73"/>
      <c r="U95" s="73"/>
      <c r="V95" s="73"/>
      <c r="W95" s="73"/>
      <c r="X95" s="150"/>
    </row>
    <row r="96" spans="1:24">
      <c r="A96" s="149"/>
      <c r="B96" s="80"/>
      <c r="C96" s="78"/>
      <c r="D96" s="73"/>
      <c r="E96" s="73"/>
      <c r="F96" s="73"/>
      <c r="G96" s="73"/>
      <c r="H96" s="73"/>
      <c r="I96" s="73"/>
      <c r="J96" s="73"/>
      <c r="K96" s="73"/>
      <c r="L96" s="73"/>
      <c r="M96" s="73"/>
      <c r="N96" s="73"/>
      <c r="O96" s="73"/>
      <c r="P96" s="73"/>
      <c r="Q96" s="73"/>
      <c r="R96" s="73"/>
      <c r="S96" s="73"/>
      <c r="T96" s="73"/>
      <c r="U96" s="73"/>
      <c r="V96" s="73"/>
      <c r="W96" s="73"/>
      <c r="X96" s="150"/>
    </row>
    <row r="97" spans="1:24">
      <c r="A97" s="149"/>
      <c r="B97" s="80"/>
      <c r="C97" s="78"/>
      <c r="D97" s="73"/>
      <c r="E97" s="73"/>
      <c r="F97" s="73"/>
      <c r="G97" s="73"/>
      <c r="H97" s="73"/>
      <c r="I97" s="73"/>
      <c r="J97" s="73"/>
      <c r="K97" s="73"/>
      <c r="L97" s="73"/>
      <c r="M97" s="73"/>
      <c r="N97" s="73"/>
      <c r="O97" s="73"/>
      <c r="P97" s="73"/>
      <c r="Q97" s="73"/>
      <c r="R97" s="73"/>
      <c r="S97" s="73"/>
      <c r="T97" s="73"/>
      <c r="U97" s="73"/>
      <c r="V97" s="73"/>
      <c r="W97" s="73"/>
      <c r="X97" s="150"/>
    </row>
    <row r="98" spans="1:24">
      <c r="A98" s="149"/>
      <c r="B98" s="80"/>
      <c r="C98" s="78"/>
      <c r="D98" s="73"/>
      <c r="E98" s="73"/>
      <c r="F98" s="73"/>
      <c r="G98" s="73"/>
      <c r="H98" s="73"/>
      <c r="I98" s="73"/>
      <c r="J98" s="73"/>
      <c r="K98" s="73"/>
      <c r="L98" s="73"/>
      <c r="M98" s="73"/>
      <c r="N98" s="73"/>
      <c r="O98" s="73"/>
      <c r="P98" s="73"/>
      <c r="Q98" s="73"/>
      <c r="R98" s="73"/>
      <c r="S98" s="73"/>
      <c r="T98" s="73"/>
      <c r="U98" s="73"/>
      <c r="V98" s="73"/>
      <c r="W98" s="73"/>
      <c r="X98" s="150"/>
    </row>
    <row r="99" spans="1:24">
      <c r="A99" s="149"/>
      <c r="B99" s="80"/>
      <c r="C99" s="78"/>
      <c r="D99" s="73"/>
      <c r="E99" s="73"/>
      <c r="F99" s="73"/>
      <c r="G99" s="73"/>
      <c r="H99" s="73"/>
      <c r="I99" s="73"/>
      <c r="J99" s="73"/>
      <c r="K99" s="73"/>
      <c r="L99" s="73"/>
      <c r="M99" s="73"/>
      <c r="N99" s="73"/>
      <c r="O99" s="73"/>
      <c r="P99" s="73"/>
      <c r="Q99" s="73"/>
      <c r="R99" s="73"/>
      <c r="S99" s="73"/>
      <c r="T99" s="73"/>
      <c r="U99" s="73"/>
      <c r="V99" s="73"/>
      <c r="W99" s="73"/>
      <c r="X99" s="150"/>
    </row>
    <row r="100" spans="1:24">
      <c r="A100" s="149"/>
      <c r="B100" s="80"/>
      <c r="C100" s="78"/>
      <c r="D100" s="73"/>
      <c r="E100" s="73"/>
      <c r="F100" s="73"/>
      <c r="G100" s="73"/>
      <c r="H100" s="73"/>
      <c r="I100" s="73"/>
      <c r="J100" s="73"/>
      <c r="K100" s="73"/>
      <c r="L100" s="73"/>
      <c r="M100" s="73"/>
      <c r="N100" s="73"/>
      <c r="O100" s="73"/>
      <c r="P100" s="73"/>
      <c r="Q100" s="73"/>
      <c r="R100" s="73"/>
      <c r="S100" s="73"/>
      <c r="T100" s="73"/>
      <c r="U100" s="73"/>
      <c r="V100" s="73"/>
      <c r="W100" s="73"/>
      <c r="X100" s="150"/>
    </row>
    <row r="101" spans="1:24">
      <c r="A101" s="149"/>
      <c r="B101" s="80"/>
      <c r="C101" s="78"/>
      <c r="D101" s="73"/>
      <c r="E101" s="73"/>
      <c r="F101" s="73"/>
      <c r="G101" s="73"/>
      <c r="H101" s="73"/>
      <c r="I101" s="73"/>
      <c r="J101" s="73"/>
      <c r="K101" s="73"/>
      <c r="L101" s="73"/>
      <c r="M101" s="73"/>
      <c r="N101" s="73"/>
      <c r="O101" s="73"/>
      <c r="P101" s="73"/>
      <c r="Q101" s="73"/>
      <c r="R101" s="73"/>
      <c r="S101" s="73"/>
      <c r="T101" s="73"/>
      <c r="U101" s="73"/>
      <c r="V101" s="73"/>
      <c r="W101" s="73"/>
      <c r="X101" s="150"/>
    </row>
    <row r="102" spans="1:24">
      <c r="A102" s="149"/>
      <c r="B102" s="80"/>
      <c r="C102" s="78"/>
      <c r="D102" s="73"/>
      <c r="E102" s="73"/>
      <c r="F102" s="73"/>
      <c r="G102" s="73"/>
      <c r="H102" s="73"/>
      <c r="I102" s="73"/>
      <c r="J102" s="73"/>
      <c r="K102" s="73"/>
      <c r="L102" s="73"/>
      <c r="M102" s="73"/>
      <c r="N102" s="73"/>
      <c r="O102" s="73"/>
      <c r="P102" s="73"/>
      <c r="Q102" s="73"/>
      <c r="R102" s="73"/>
      <c r="S102" s="73"/>
      <c r="T102" s="73"/>
      <c r="U102" s="73"/>
      <c r="V102" s="73"/>
      <c r="W102" s="73"/>
      <c r="X102" s="150"/>
    </row>
    <row r="103" spans="1:24">
      <c r="A103" s="149"/>
      <c r="B103" s="80"/>
      <c r="C103" s="78"/>
      <c r="D103" s="73"/>
      <c r="E103" s="73"/>
      <c r="F103" s="73"/>
      <c r="G103" s="73"/>
      <c r="H103" s="73"/>
      <c r="I103" s="73"/>
      <c r="J103" s="73"/>
      <c r="K103" s="73"/>
      <c r="L103" s="73"/>
      <c r="M103" s="73"/>
      <c r="N103" s="73"/>
      <c r="O103" s="73"/>
      <c r="P103" s="73"/>
      <c r="Q103" s="73"/>
      <c r="R103" s="73"/>
      <c r="S103" s="73"/>
      <c r="T103" s="73"/>
      <c r="U103" s="73"/>
      <c r="V103" s="73"/>
      <c r="W103" s="73"/>
      <c r="X103" s="150"/>
    </row>
    <row r="104" spans="1:24">
      <c r="A104" s="149"/>
      <c r="B104" s="80"/>
      <c r="C104" s="78"/>
      <c r="D104" s="73"/>
      <c r="E104" s="73"/>
      <c r="F104" s="73"/>
      <c r="G104" s="73"/>
      <c r="H104" s="73"/>
      <c r="I104" s="73"/>
      <c r="J104" s="73"/>
      <c r="K104" s="73"/>
      <c r="L104" s="73"/>
      <c r="M104" s="73"/>
      <c r="N104" s="73"/>
      <c r="O104" s="73"/>
      <c r="P104" s="73"/>
      <c r="Q104" s="73"/>
      <c r="R104" s="73"/>
      <c r="S104" s="73"/>
      <c r="T104" s="73"/>
      <c r="U104" s="73"/>
      <c r="V104" s="73"/>
      <c r="W104" s="73"/>
      <c r="X104" s="150"/>
    </row>
    <row r="105" spans="1:24">
      <c r="A105" s="149"/>
      <c r="B105" s="80"/>
      <c r="C105" s="78"/>
      <c r="D105" s="73"/>
      <c r="E105" s="73"/>
      <c r="F105" s="73"/>
      <c r="G105" s="73"/>
      <c r="H105" s="73"/>
      <c r="I105" s="73"/>
      <c r="J105" s="73"/>
      <c r="K105" s="73"/>
      <c r="L105" s="73"/>
      <c r="M105" s="73"/>
      <c r="N105" s="73"/>
      <c r="O105" s="73"/>
      <c r="P105" s="73"/>
      <c r="Q105" s="73"/>
      <c r="R105" s="73"/>
      <c r="S105" s="73"/>
      <c r="T105" s="73"/>
      <c r="U105" s="73"/>
      <c r="V105" s="73"/>
      <c r="W105" s="73"/>
      <c r="X105" s="150"/>
    </row>
  </sheetData>
  <sheetProtection algorithmName="SHA-512" hashValue="napJpk7mNc9OGvLzLPpQTsmImxXcZC5v1B/zdKUbfB5BCilhxVenzMrPHw+fRS8PkRlIE2dJViObXQ68shDCXg==" saltValue="8iGgMUtZWliBbfad0vEPlA==" spinCount="100000" sheet="1" selectLockedCells="1"/>
  <mergeCells count="24">
    <mergeCell ref="U1:U5"/>
    <mergeCell ref="V1:V5"/>
    <mergeCell ref="W1:W5"/>
    <mergeCell ref="B3:C3"/>
    <mergeCell ref="B2:C2"/>
    <mergeCell ref="E1:E5"/>
    <mergeCell ref="N1:N5"/>
    <mergeCell ref="T1:T5"/>
    <mergeCell ref="A1:A105"/>
    <mergeCell ref="X1:X105"/>
    <mergeCell ref="D1:D5"/>
    <mergeCell ref="I1:I5"/>
    <mergeCell ref="G1:G5"/>
    <mergeCell ref="Q1:Q5"/>
    <mergeCell ref="K1:K5"/>
    <mergeCell ref="L1:L5"/>
    <mergeCell ref="P1:P5"/>
    <mergeCell ref="R1:R5"/>
    <mergeCell ref="O1:O5"/>
    <mergeCell ref="F1:F5"/>
    <mergeCell ref="H1:H5"/>
    <mergeCell ref="M1:M5"/>
    <mergeCell ref="J1:J5"/>
    <mergeCell ref="S1:S5"/>
  </mergeCells>
  <phoneticPr fontId="2" type="noConversion"/>
  <pageMargins left="0.5" right="0.5" top="1" bottom="1" header="0.5" footer="0.5"/>
  <pageSetup scale="70" orientation="portrait" r:id="rId1"/>
  <headerFooter alignWithMargins="0">
    <oddHeader>&amp;C&amp;"Arial,Bold"&amp;14LionTrax&amp;12
Events Attended - &amp;D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5"/>
  <sheetViews>
    <sheetView showGridLines="0" zoomScaleNormal="100" workbookViewId="0">
      <selection activeCell="G12" sqref="G12:I12"/>
    </sheetView>
  </sheetViews>
  <sheetFormatPr defaultRowHeight="12.75"/>
  <cols>
    <col min="1" max="1" width="3.42578125" customWidth="1"/>
    <col min="2" max="2" width="3" customWidth="1"/>
    <col min="3" max="3" width="12" customWidth="1"/>
    <col min="4" max="4" width="12.7109375" customWidth="1"/>
    <col min="5" max="25" width="3.42578125" customWidth="1"/>
  </cols>
  <sheetData>
    <row r="1" spans="1:25" ht="12.75" customHeight="1">
      <c r="A1" s="158" t="s">
        <v>50</v>
      </c>
      <c r="B1" s="88"/>
      <c r="C1" s="89" t="s">
        <v>51</v>
      </c>
      <c r="D1" s="6" t="str">
        <f>Instructions!F3</f>
        <v xml:space="preserve"> </v>
      </c>
      <c r="E1" s="151" t="str">
        <f ca="1">'Scout 1'!$A1</f>
        <v>Scout 1</v>
      </c>
      <c r="F1" s="151" t="str">
        <f ca="1">'Scout 2'!$A1</f>
        <v>Scout 2</v>
      </c>
      <c r="G1" s="151" t="str">
        <f ca="1">'Scout 3'!$A1</f>
        <v>Scout 3</v>
      </c>
      <c r="H1" s="151" t="str">
        <f ca="1">'Scout 4'!$A1</f>
        <v>Scout 4</v>
      </c>
      <c r="I1" s="151" t="str">
        <f ca="1">'Scout 5'!$A1</f>
        <v>Scout 5</v>
      </c>
      <c r="J1" s="151" t="str">
        <f ca="1">'Scout 6'!$A1</f>
        <v>Scout 6</v>
      </c>
      <c r="K1" s="151" t="str">
        <f ca="1">'Scout 7'!$A1</f>
        <v>Scout 7</v>
      </c>
      <c r="L1" s="151" t="str">
        <f ca="1">'Scout 8'!$A1</f>
        <v>Scout 8</v>
      </c>
      <c r="M1" s="151" t="str">
        <f ca="1">'Scout 9'!$A1</f>
        <v>Scout 9</v>
      </c>
      <c r="N1" s="151" t="str">
        <f ca="1">'Scout 10'!$A1</f>
        <v>Scout 10</v>
      </c>
      <c r="O1" s="151" t="str">
        <f ca="1">'Scout 11'!$A1</f>
        <v>Scout 11</v>
      </c>
      <c r="P1" s="151" t="str">
        <f ca="1">'Scout 12'!$A1</f>
        <v>Scout 12</v>
      </c>
      <c r="Q1" s="151" t="str">
        <f ca="1">'Scout 13'!$A1</f>
        <v>Scout 13</v>
      </c>
      <c r="R1" s="151" t="str">
        <f ca="1">'Scout 14'!$A1</f>
        <v>Scout 14</v>
      </c>
      <c r="S1" s="151" t="str">
        <f ca="1">'Scout 15'!$A1</f>
        <v>Scout 15</v>
      </c>
      <c r="T1" s="151" t="str">
        <f ca="1">'Scout 16'!$A1</f>
        <v>Scout 16</v>
      </c>
      <c r="U1" s="151" t="str">
        <f ca="1">'Scout 17'!$A1</f>
        <v>Scout 17</v>
      </c>
      <c r="V1" s="151" t="str">
        <f ca="1">'Scout 18'!$A1</f>
        <v>Scout 18</v>
      </c>
      <c r="W1" s="151" t="str">
        <f ca="1">'Scout 19'!$A1</f>
        <v>Scout 19</v>
      </c>
      <c r="X1" s="151" t="str">
        <f ca="1">'Scout 20'!$A1</f>
        <v>Scout 20</v>
      </c>
      <c r="Y1" s="158" t="s">
        <v>50</v>
      </c>
    </row>
    <row r="2" spans="1:25">
      <c r="A2" s="159"/>
      <c r="C2" s="8" t="s">
        <v>52</v>
      </c>
      <c r="D2" s="9" t="str">
        <f>Instructions!F5</f>
        <v xml:space="preserve"> </v>
      </c>
      <c r="E2" s="152"/>
      <c r="F2" s="152"/>
      <c r="G2" s="152"/>
      <c r="H2" s="152"/>
      <c r="I2" s="152"/>
      <c r="J2" s="152"/>
      <c r="K2" s="152"/>
      <c r="L2" s="152"/>
      <c r="M2" s="152"/>
      <c r="N2" s="152"/>
      <c r="O2" s="152"/>
      <c r="P2" s="152"/>
      <c r="Q2" s="152"/>
      <c r="R2" s="152"/>
      <c r="S2" s="152"/>
      <c r="T2" s="152"/>
      <c r="U2" s="152"/>
      <c r="V2" s="152"/>
      <c r="W2" s="152"/>
      <c r="X2" s="152"/>
      <c r="Y2" s="159"/>
    </row>
    <row r="3" spans="1:25">
      <c r="A3" s="159"/>
      <c r="E3" s="152"/>
      <c r="F3" s="152"/>
      <c r="G3" s="152"/>
      <c r="H3" s="152"/>
      <c r="I3" s="152"/>
      <c r="J3" s="152"/>
      <c r="K3" s="152"/>
      <c r="L3" s="152"/>
      <c r="M3" s="152"/>
      <c r="N3" s="152"/>
      <c r="O3" s="152"/>
      <c r="P3" s="152"/>
      <c r="Q3" s="152"/>
      <c r="R3" s="152"/>
      <c r="S3" s="152"/>
      <c r="T3" s="152"/>
      <c r="U3" s="152"/>
      <c r="V3" s="152"/>
      <c r="W3" s="152"/>
      <c r="X3" s="152"/>
      <c r="Y3" s="159"/>
    </row>
    <row r="4" spans="1:25">
      <c r="A4" s="159"/>
      <c r="B4" s="165" t="s">
        <v>53</v>
      </c>
      <c r="C4" s="166"/>
      <c r="D4" s="166"/>
      <c r="E4" s="152"/>
      <c r="F4" s="152"/>
      <c r="G4" s="152"/>
      <c r="H4" s="152"/>
      <c r="I4" s="152"/>
      <c r="J4" s="152"/>
      <c r="K4" s="152"/>
      <c r="L4" s="152"/>
      <c r="M4" s="152"/>
      <c r="N4" s="152"/>
      <c r="O4" s="152"/>
      <c r="P4" s="152"/>
      <c r="Q4" s="152"/>
      <c r="R4" s="152"/>
      <c r="S4" s="152"/>
      <c r="T4" s="152"/>
      <c r="U4" s="152"/>
      <c r="V4" s="152"/>
      <c r="W4" s="152"/>
      <c r="X4" s="152"/>
      <c r="Y4" s="159"/>
    </row>
    <row r="5" spans="1:25">
      <c r="A5" s="159"/>
      <c r="B5">
        <v>1</v>
      </c>
      <c r="C5" s="161" t="s">
        <v>54</v>
      </c>
      <c r="D5" s="161"/>
      <c r="E5" s="3"/>
      <c r="F5" s="3"/>
      <c r="G5" s="3"/>
      <c r="H5" s="3"/>
      <c r="I5" s="3"/>
      <c r="J5" s="3"/>
      <c r="K5" s="3"/>
      <c r="L5" s="3"/>
      <c r="M5" s="3"/>
      <c r="N5" s="3"/>
      <c r="O5" s="3"/>
      <c r="P5" s="3"/>
      <c r="Q5" s="3"/>
      <c r="R5" s="3"/>
      <c r="S5" s="116"/>
      <c r="T5" s="116"/>
      <c r="U5" s="116"/>
      <c r="V5" s="116"/>
      <c r="W5" s="116"/>
      <c r="X5" s="116"/>
      <c r="Y5" s="159"/>
    </row>
    <row r="6" spans="1:25">
      <c r="A6" s="159"/>
      <c r="B6">
        <v>2</v>
      </c>
      <c r="C6" s="161" t="s">
        <v>55</v>
      </c>
      <c r="D6" s="161"/>
      <c r="E6" s="3"/>
      <c r="F6" s="3"/>
      <c r="G6" s="3"/>
      <c r="H6" s="3"/>
      <c r="I6" s="3"/>
      <c r="J6" s="3"/>
      <c r="K6" s="3"/>
      <c r="L6" s="3"/>
      <c r="M6" s="3"/>
      <c r="N6" s="3"/>
      <c r="O6" s="3"/>
      <c r="P6" s="3"/>
      <c r="Q6" s="3"/>
      <c r="R6" s="3"/>
      <c r="S6" s="116"/>
      <c r="T6" s="116"/>
      <c r="U6" s="116"/>
      <c r="V6" s="116"/>
      <c r="W6" s="116"/>
      <c r="X6" s="116"/>
      <c r="Y6" s="159"/>
    </row>
    <row r="7" spans="1:25">
      <c r="A7" s="159"/>
      <c r="B7">
        <v>3</v>
      </c>
      <c r="C7" s="161" t="s">
        <v>56</v>
      </c>
      <c r="D7" s="161"/>
      <c r="E7" s="3"/>
      <c r="F7" s="3"/>
      <c r="G7" s="3"/>
      <c r="H7" s="3"/>
      <c r="I7" s="3"/>
      <c r="J7" s="3"/>
      <c r="K7" s="3"/>
      <c r="L7" s="3"/>
      <c r="M7" s="3"/>
      <c r="N7" s="3"/>
      <c r="O7" s="3"/>
      <c r="P7" s="3"/>
      <c r="Q7" s="3"/>
      <c r="R7" s="3"/>
      <c r="S7" s="116"/>
      <c r="T7" s="116"/>
      <c r="U7" s="116"/>
      <c r="V7" s="116"/>
      <c r="W7" s="116"/>
      <c r="X7" s="116"/>
      <c r="Y7" s="159"/>
    </row>
    <row r="8" spans="1:25">
      <c r="A8" s="159"/>
      <c r="B8">
        <v>4</v>
      </c>
      <c r="C8" s="164" t="s">
        <v>57</v>
      </c>
      <c r="D8" s="164"/>
      <c r="E8" s="3"/>
      <c r="F8" s="3"/>
      <c r="G8" s="3"/>
      <c r="H8" s="3"/>
      <c r="I8" s="3"/>
      <c r="J8" s="3"/>
      <c r="K8" s="3"/>
      <c r="L8" s="3"/>
      <c r="M8" s="3"/>
      <c r="N8" s="3"/>
      <c r="O8" s="3"/>
      <c r="P8" s="3"/>
      <c r="Q8" s="3"/>
      <c r="R8" s="3"/>
      <c r="S8" s="116"/>
      <c r="T8" s="116"/>
      <c r="U8" s="116"/>
      <c r="V8" s="116"/>
      <c r="W8" s="116"/>
      <c r="X8" s="116"/>
      <c r="Y8" s="159"/>
    </row>
    <row r="9" spans="1:25">
      <c r="A9" s="159"/>
      <c r="Y9" s="159"/>
    </row>
    <row r="10" spans="1:25">
      <c r="A10" s="159"/>
      <c r="Y10" s="159"/>
    </row>
    <row r="11" spans="1:25">
      <c r="A11" s="159"/>
      <c r="Y11" s="159"/>
    </row>
    <row r="12" spans="1:25" s="91" customFormat="1" ht="15.75" customHeight="1">
      <c r="A12" s="159"/>
      <c r="C12" s="162" t="s">
        <v>58</v>
      </c>
      <c r="D12" s="162"/>
      <c r="E12" s="162"/>
      <c r="F12" s="162"/>
      <c r="G12" s="163"/>
      <c r="H12" s="163"/>
      <c r="I12" s="163"/>
      <c r="Y12" s="159"/>
    </row>
    <row r="13" spans="1:25" s="91" customFormat="1" ht="15.75" customHeight="1">
      <c r="A13" s="159"/>
      <c r="C13" s="162" t="s">
        <v>59</v>
      </c>
      <c r="D13" s="162"/>
      <c r="E13" s="162"/>
      <c r="F13" s="162"/>
      <c r="G13" s="167"/>
      <c r="H13" s="167"/>
      <c r="I13" s="167"/>
      <c r="Y13" s="159"/>
    </row>
    <row r="14" spans="1:25" s="91" customFormat="1" ht="15.75" customHeight="1">
      <c r="A14" s="159"/>
      <c r="C14" s="162" t="s">
        <v>60</v>
      </c>
      <c r="D14" s="162"/>
      <c r="E14" s="162"/>
      <c r="F14" s="162"/>
      <c r="G14" s="167"/>
      <c r="H14" s="167"/>
      <c r="I14" s="167"/>
      <c r="Y14" s="159"/>
    </row>
    <row r="15" spans="1:25" s="91" customFormat="1" ht="15.75" customHeight="1">
      <c r="A15" s="160"/>
      <c r="C15" s="162" t="s">
        <v>61</v>
      </c>
      <c r="D15" s="162"/>
      <c r="E15" s="162"/>
      <c r="F15" s="162"/>
      <c r="G15" s="167"/>
      <c r="H15" s="167"/>
      <c r="I15" s="167"/>
      <c r="Y15" s="160"/>
    </row>
  </sheetData>
  <sheetProtection algorithmName="SHA-512" hashValue="fTRh5FXU5oN3qKVVX7jJxeo3FQn/pgVSDPeRxxp9CN/W2ooHOk5cqLIcTyNSHILtzIB9hVZWC35730FcZqNuWg==" saltValue="7P/7//AsjRMgBSnYYWFysg==" spinCount="100000" sheet="1" objects="1" scenarios="1" selectLockedCells="1"/>
  <mergeCells count="35">
    <mergeCell ref="T1:T4"/>
    <mergeCell ref="U1:U4"/>
    <mergeCell ref="V1:V4"/>
    <mergeCell ref="W1:W4"/>
    <mergeCell ref="X1:X4"/>
    <mergeCell ref="Y1:Y15"/>
    <mergeCell ref="S1:S4"/>
    <mergeCell ref="G13:I13"/>
    <mergeCell ref="G14:I14"/>
    <mergeCell ref="G15:I15"/>
    <mergeCell ref="R1:R4"/>
    <mergeCell ref="M1:M4"/>
    <mergeCell ref="N1:N4"/>
    <mergeCell ref="O1:O4"/>
    <mergeCell ref="G1:G4"/>
    <mergeCell ref="H1:H4"/>
    <mergeCell ref="P1:P4"/>
    <mergeCell ref="I1:I4"/>
    <mergeCell ref="J1:J4"/>
    <mergeCell ref="K1:K4"/>
    <mergeCell ref="L1:L4"/>
    <mergeCell ref="A1:A15"/>
    <mergeCell ref="C6:D6"/>
    <mergeCell ref="C7:D7"/>
    <mergeCell ref="C12:F12"/>
    <mergeCell ref="Q1:Q4"/>
    <mergeCell ref="C13:F13"/>
    <mergeCell ref="C14:F14"/>
    <mergeCell ref="C15:F15"/>
    <mergeCell ref="G12:I12"/>
    <mergeCell ref="C8:D8"/>
    <mergeCell ref="B4:D4"/>
    <mergeCell ref="C5:D5"/>
    <mergeCell ref="E1:E4"/>
    <mergeCell ref="F1:F4"/>
  </mergeCells>
  <phoneticPr fontId="2" type="noConversion"/>
  <printOptions horizontalCentered="1"/>
  <pageMargins left="0.75" right="0.75" top="1.1599999999999999" bottom="1" header="0.5" footer="0.5"/>
  <pageSetup scale="88" orientation="portrait" horizontalDpi="4294967293" r:id="rId1"/>
  <headerFooter alignWithMargins="0">
    <oddHeader>&amp;C&amp;"Arial,Bold"&amp;14LionTrax&amp;"Arial,Regular"&amp;10
&amp;"Arial,Bold"&amp;12Recharter -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8"/>
  <sheetViews>
    <sheetView showGridLines="0" zoomScaleNormal="100" workbookViewId="0">
      <selection activeCell="E11" sqref="E11"/>
    </sheetView>
  </sheetViews>
  <sheetFormatPr defaultColWidth="9.140625" defaultRowHeight="12.75"/>
  <cols>
    <col min="1" max="1" width="3.140625" style="12" customWidth="1"/>
    <col min="2" max="2" width="3" style="12" bestFit="1" customWidth="1"/>
    <col min="3" max="4" width="17.140625" style="12" customWidth="1"/>
    <col min="5" max="24" width="3.42578125" style="12" customWidth="1"/>
    <col min="25" max="25" width="3.140625" style="12" customWidth="1"/>
    <col min="26" max="16384" width="9.140625" style="12"/>
  </cols>
  <sheetData>
    <row r="1" spans="1:25" ht="12.75" customHeight="1">
      <c r="A1" s="168" t="s">
        <v>108</v>
      </c>
      <c r="B1" s="4"/>
      <c r="C1" s="5" t="s">
        <v>0</v>
      </c>
      <c r="D1" s="6" t="str">
        <f>Instructions!F3</f>
        <v xml:space="preserve"> </v>
      </c>
      <c r="E1" s="151" t="str">
        <f ca="1">'Scout 1'!$A1</f>
        <v>Scout 1</v>
      </c>
      <c r="F1" s="151" t="str">
        <f ca="1">'Scout 2'!$A1</f>
        <v>Scout 2</v>
      </c>
      <c r="G1" s="151" t="str">
        <f ca="1">'Scout 3'!$A1</f>
        <v>Scout 3</v>
      </c>
      <c r="H1" s="151" t="str">
        <f ca="1">'Scout 4'!$A1</f>
        <v>Scout 4</v>
      </c>
      <c r="I1" s="151" t="str">
        <f ca="1">'Scout 5'!$A1</f>
        <v>Scout 5</v>
      </c>
      <c r="J1" s="151" t="str">
        <f ca="1">'Scout 6'!$A1</f>
        <v>Scout 6</v>
      </c>
      <c r="K1" s="151" t="str">
        <f ca="1">'Scout 7'!$A1</f>
        <v>Scout 7</v>
      </c>
      <c r="L1" s="151" t="str">
        <f ca="1">'Scout 8'!$A1</f>
        <v>Scout 8</v>
      </c>
      <c r="M1" s="151" t="str">
        <f ca="1">'Scout 9'!$A1</f>
        <v>Scout 9</v>
      </c>
      <c r="N1" s="151" t="str">
        <f ca="1">'Scout 10'!$A1</f>
        <v>Scout 10</v>
      </c>
      <c r="O1" s="151" t="str">
        <f ca="1">'Scout 11'!$A1</f>
        <v>Scout 11</v>
      </c>
      <c r="P1" s="151" t="str">
        <f ca="1">'Scout 12'!$A1</f>
        <v>Scout 12</v>
      </c>
      <c r="Q1" s="151" t="str">
        <f ca="1">'Scout 13'!$A1</f>
        <v>Scout 13</v>
      </c>
      <c r="R1" s="151" t="str">
        <f ca="1">'Scout 14'!$A1</f>
        <v>Scout 14</v>
      </c>
      <c r="S1" s="151" t="str">
        <f ca="1">'Scout 15'!$A1</f>
        <v>Scout 15</v>
      </c>
      <c r="T1" s="212" t="str">
        <f ca="1">'Scout 16'!$A1</f>
        <v>Scout 16</v>
      </c>
      <c r="U1" s="212" t="str">
        <f ca="1">'Scout 17'!$A1</f>
        <v>Scout 17</v>
      </c>
      <c r="V1" s="212" t="str">
        <f ca="1">'Scout 18'!$A1</f>
        <v>Scout 18</v>
      </c>
      <c r="W1" s="212" t="str">
        <f ca="1">'Scout 19'!$A1</f>
        <v>Scout 19</v>
      </c>
      <c r="X1" s="212" t="str">
        <f ca="1">'Scout 20'!$A1</f>
        <v>Scout 20</v>
      </c>
      <c r="Y1" s="168" t="str">
        <f>A1</f>
        <v>Lion   Lion   Lion   Lion</v>
      </c>
    </row>
    <row r="2" spans="1:25" ht="12.75" customHeight="1">
      <c r="A2" s="168"/>
      <c r="B2" s="7"/>
      <c r="C2" s="8" t="s">
        <v>1</v>
      </c>
      <c r="D2" s="9" t="str">
        <f>Instructions!F5</f>
        <v xml:space="preserve"> </v>
      </c>
      <c r="E2" s="152"/>
      <c r="F2" s="152"/>
      <c r="G2" s="152"/>
      <c r="H2" s="152"/>
      <c r="I2" s="152"/>
      <c r="J2" s="152"/>
      <c r="K2" s="152"/>
      <c r="L2" s="152"/>
      <c r="M2" s="152"/>
      <c r="N2" s="152"/>
      <c r="O2" s="152"/>
      <c r="P2" s="152"/>
      <c r="Q2" s="152"/>
      <c r="R2" s="152"/>
      <c r="S2" s="152"/>
      <c r="T2" s="212"/>
      <c r="U2" s="212"/>
      <c r="V2" s="212"/>
      <c r="W2" s="212"/>
      <c r="X2" s="212"/>
      <c r="Y2" s="168"/>
    </row>
    <row r="3" spans="1:25">
      <c r="A3" s="168"/>
      <c r="B3" s="169"/>
      <c r="C3" s="170"/>
      <c r="D3" s="171"/>
      <c r="E3" s="152"/>
      <c r="F3" s="152"/>
      <c r="G3" s="152"/>
      <c r="H3" s="152"/>
      <c r="I3" s="152"/>
      <c r="J3" s="152"/>
      <c r="K3" s="152"/>
      <c r="L3" s="152"/>
      <c r="M3" s="152"/>
      <c r="N3" s="152"/>
      <c r="O3" s="152"/>
      <c r="P3" s="152"/>
      <c r="Q3" s="152"/>
      <c r="R3" s="152"/>
      <c r="S3" s="152"/>
      <c r="T3" s="212"/>
      <c r="U3" s="212"/>
      <c r="V3" s="212"/>
      <c r="W3" s="212"/>
      <c r="X3" s="212"/>
      <c r="Y3" s="168"/>
    </row>
    <row r="4" spans="1:25" ht="12.75" customHeight="1">
      <c r="A4" s="168"/>
      <c r="B4" s="172" t="s">
        <v>79</v>
      </c>
      <c r="C4" s="173"/>
      <c r="D4" s="174"/>
      <c r="E4" s="152"/>
      <c r="F4" s="152"/>
      <c r="G4" s="152"/>
      <c r="H4" s="152"/>
      <c r="I4" s="152"/>
      <c r="J4" s="152"/>
      <c r="K4" s="152"/>
      <c r="L4" s="152"/>
      <c r="M4" s="152"/>
      <c r="N4" s="152"/>
      <c r="O4" s="152"/>
      <c r="P4" s="152"/>
      <c r="Q4" s="152"/>
      <c r="R4" s="152"/>
      <c r="S4" s="152"/>
      <c r="T4" s="212"/>
      <c r="U4" s="212"/>
      <c r="V4" s="212"/>
      <c r="W4" s="212"/>
      <c r="X4" s="212"/>
      <c r="Y4" s="168"/>
    </row>
    <row r="5" spans="1:25" s="110" customFormat="1" ht="20.25" customHeight="1">
      <c r="A5" s="168"/>
      <c r="B5" s="93"/>
      <c r="C5" s="93"/>
      <c r="D5" s="94"/>
      <c r="E5" s="94"/>
      <c r="F5" s="94"/>
      <c r="G5" s="93"/>
      <c r="H5" s="93"/>
      <c r="I5" s="93"/>
      <c r="J5" s="93"/>
      <c r="K5" s="175"/>
      <c r="L5" s="176"/>
      <c r="M5" s="176"/>
      <c r="N5" s="176"/>
      <c r="O5" s="176"/>
      <c r="P5" s="176"/>
      <c r="Q5" s="176"/>
      <c r="R5" s="176"/>
      <c r="S5" s="176"/>
      <c r="Y5" s="168"/>
    </row>
    <row r="6" spans="1:25" s="110" customFormat="1">
      <c r="A6" s="168"/>
      <c r="B6" s="95" t="s">
        <v>73</v>
      </c>
      <c r="C6" s="177" t="str">
        <f>"Complete " &amp;Achievements!C5</f>
        <v>Complete Lion's Honor</v>
      </c>
      <c r="D6" s="178"/>
      <c r="E6" s="114" t="str">
        <f>IF(Achievements!F11&lt;&gt;"", Achievements!F11, "")</f>
        <v xml:space="preserve"> </v>
      </c>
      <c r="F6" s="114" t="str">
        <f>IF(Achievements!G11&lt;&gt;"", Achievements!G11, "")</f>
        <v xml:space="preserve"> </v>
      </c>
      <c r="G6" s="114" t="str">
        <f>IF(Achievements!H11&lt;&gt;"", Achievements!H11, "")</f>
        <v xml:space="preserve"> </v>
      </c>
      <c r="H6" s="114" t="str">
        <f>IF(Achievements!I11&lt;&gt;"", Achievements!I11, "")</f>
        <v xml:space="preserve"> </v>
      </c>
      <c r="I6" s="114" t="str">
        <f>IF(Achievements!J11&lt;&gt;"", Achievements!J11, "")</f>
        <v xml:space="preserve"> </v>
      </c>
      <c r="J6" s="114" t="str">
        <f>IF(Achievements!K11&lt;&gt;"", Achievements!K11, "")</f>
        <v xml:space="preserve"> </v>
      </c>
      <c r="K6" s="114" t="str">
        <f>IF(Achievements!L11&lt;&gt;"", Achievements!L11, "")</f>
        <v xml:space="preserve"> </v>
      </c>
      <c r="L6" s="114" t="str">
        <f>IF(Achievements!M11&lt;&gt;"", Achievements!M11, "")</f>
        <v xml:space="preserve"> </v>
      </c>
      <c r="M6" s="114" t="str">
        <f>IF(Achievements!N11&lt;&gt;"", Achievements!N11, "")</f>
        <v xml:space="preserve"> </v>
      </c>
      <c r="N6" s="114" t="str">
        <f>IF(Achievements!O11&lt;&gt;"", Achievements!O11, "")</f>
        <v xml:space="preserve"> </v>
      </c>
      <c r="O6" s="114" t="str">
        <f>IF(Achievements!P11&lt;&gt;"", Achievements!P11, "")</f>
        <v xml:space="preserve"> </v>
      </c>
      <c r="P6" s="114" t="str">
        <f>IF(Achievements!Q11&lt;&gt;"", Achievements!Q11, "")</f>
        <v xml:space="preserve"> </v>
      </c>
      <c r="Q6" s="114" t="str">
        <f>IF(Achievements!R11&lt;&gt;"", Achievements!R11, "")</f>
        <v xml:space="preserve"> </v>
      </c>
      <c r="R6" s="114" t="str">
        <f>IF(Achievements!S11&lt;&gt;"", Achievements!S11, "")</f>
        <v xml:space="preserve"> </v>
      </c>
      <c r="S6" s="114" t="str">
        <f>IF(Achievements!T11&lt;&gt;"", Achievements!T11, "")</f>
        <v xml:space="preserve"> </v>
      </c>
      <c r="T6" s="114" t="str">
        <f>IF(Achievements!U11&lt;&gt;"", Achievements!U11, "")</f>
        <v xml:space="preserve"> </v>
      </c>
      <c r="U6" s="114" t="str">
        <f>IF(Achievements!V11&lt;&gt;"", Achievements!V11, "")</f>
        <v xml:space="preserve"> </v>
      </c>
      <c r="V6" s="114" t="str">
        <f>IF(Achievements!W11&lt;&gt;"", Achievements!W11, "")</f>
        <v xml:space="preserve"> </v>
      </c>
      <c r="W6" s="114" t="str">
        <f>IF(Achievements!X11&lt;&gt;"", Achievements!X11, "")</f>
        <v xml:space="preserve"> </v>
      </c>
      <c r="X6" s="114" t="str">
        <f>IF(Achievements!Y11&lt;&gt;"", Achievements!Y11, "")</f>
        <v xml:space="preserve"> </v>
      </c>
      <c r="Y6" s="168"/>
    </row>
    <row r="7" spans="1:25" s="110" customFormat="1">
      <c r="A7" s="168"/>
      <c r="B7" s="96" t="s">
        <v>74</v>
      </c>
      <c r="C7" s="179" t="str">
        <f>"Complete "&amp;Achievements!C12</f>
        <v>Complete Animal Kingdom</v>
      </c>
      <c r="D7" s="178"/>
      <c r="E7" s="114" t="str">
        <f>IF(Achievements!F17&lt;&gt;"", Achievements!F17,"")</f>
        <v xml:space="preserve"> </v>
      </c>
      <c r="F7" s="114" t="str">
        <f>IF(Achievements!G17&lt;&gt;"", Achievements!G17,"")</f>
        <v xml:space="preserve"> </v>
      </c>
      <c r="G7" s="114" t="str">
        <f>IF(Achievements!H17&lt;&gt;"", Achievements!H17,"")</f>
        <v xml:space="preserve"> </v>
      </c>
      <c r="H7" s="114" t="str">
        <f>IF(Achievements!I17&lt;&gt;"", Achievements!I17,"")</f>
        <v xml:space="preserve"> </v>
      </c>
      <c r="I7" s="114" t="str">
        <f>IF(Achievements!J17&lt;&gt;"", Achievements!J17,"")</f>
        <v xml:space="preserve"> </v>
      </c>
      <c r="J7" s="114" t="str">
        <f>IF(Achievements!K17&lt;&gt;"", Achievements!K17,"")</f>
        <v xml:space="preserve"> </v>
      </c>
      <c r="K7" s="114" t="str">
        <f>IF(Achievements!L17&lt;&gt;"", Achievements!L17,"")</f>
        <v xml:space="preserve"> </v>
      </c>
      <c r="L7" s="114" t="str">
        <f>IF(Achievements!M17&lt;&gt;"", Achievements!M17,"")</f>
        <v xml:space="preserve"> </v>
      </c>
      <c r="M7" s="114" t="str">
        <f>IF(Achievements!N17&lt;&gt;"", Achievements!N17,"")</f>
        <v xml:space="preserve"> </v>
      </c>
      <c r="N7" s="114" t="str">
        <f>IF(Achievements!O17&lt;&gt;"", Achievements!O17,"")</f>
        <v xml:space="preserve"> </v>
      </c>
      <c r="O7" s="114" t="str">
        <f>IF(Achievements!P17&lt;&gt;"", Achievements!P17,"")</f>
        <v xml:space="preserve"> </v>
      </c>
      <c r="P7" s="114" t="str">
        <f>IF(Achievements!Q17&lt;&gt;"", Achievements!Q17,"")</f>
        <v xml:space="preserve"> </v>
      </c>
      <c r="Q7" s="114" t="str">
        <f>IF(Achievements!R17&lt;&gt;"", Achievements!R17,"")</f>
        <v xml:space="preserve"> </v>
      </c>
      <c r="R7" s="114" t="str">
        <f>IF(Achievements!S17&lt;&gt;"", Achievements!S17,"")</f>
        <v xml:space="preserve"> </v>
      </c>
      <c r="S7" s="114" t="str">
        <f>IF(Achievements!T17&lt;&gt;"", Achievements!T17,"")</f>
        <v xml:space="preserve"> </v>
      </c>
      <c r="T7" s="114" t="str">
        <f>IF(Achievements!U17&lt;&gt;"", Achievements!U17,"")</f>
        <v xml:space="preserve"> </v>
      </c>
      <c r="U7" s="114" t="str">
        <f>IF(Achievements!V17&lt;&gt;"", Achievements!V17,"")</f>
        <v xml:space="preserve"> </v>
      </c>
      <c r="V7" s="114" t="str">
        <f>IF(Achievements!W17&lt;&gt;"", Achievements!W17,"")</f>
        <v xml:space="preserve"> </v>
      </c>
      <c r="W7" s="114" t="str">
        <f>IF(Achievements!X17&lt;&gt;"", Achievements!X17,"")</f>
        <v xml:space="preserve"> </v>
      </c>
      <c r="X7" s="114" t="str">
        <f>IF(Achievements!Y17&lt;&gt;"", Achievements!Y17,"")</f>
        <v xml:space="preserve"> </v>
      </c>
      <c r="Y7" s="168"/>
    </row>
    <row r="8" spans="1:25" s="110" customFormat="1">
      <c r="A8" s="168"/>
      <c r="B8" s="95" t="s">
        <v>75</v>
      </c>
      <c r="C8" s="177" t="str">
        <f>"Complete "&amp;Achievements!C18</f>
        <v>Complete Fun on the Run!</v>
      </c>
      <c r="D8" s="178"/>
      <c r="E8" s="114" t="str">
        <f>IF(Achievements!F23&lt;&gt;"", Achievements!F23, "")</f>
        <v xml:space="preserve"> </v>
      </c>
      <c r="F8" s="114" t="str">
        <f>IF(Achievements!G23&lt;&gt;"", Achievements!G23, "")</f>
        <v xml:space="preserve"> </v>
      </c>
      <c r="G8" s="114" t="str">
        <f>IF(Achievements!H23&lt;&gt;"", Achievements!H23, "")</f>
        <v xml:space="preserve"> </v>
      </c>
      <c r="H8" s="114" t="str">
        <f>IF(Achievements!I23&lt;&gt;"", Achievements!I23, "")</f>
        <v xml:space="preserve"> </v>
      </c>
      <c r="I8" s="114" t="str">
        <f>IF(Achievements!J23&lt;&gt;"", Achievements!J23, "")</f>
        <v xml:space="preserve"> </v>
      </c>
      <c r="J8" s="114" t="str">
        <f>IF(Achievements!K23&lt;&gt;"", Achievements!K23, "")</f>
        <v xml:space="preserve"> </v>
      </c>
      <c r="K8" s="114" t="str">
        <f>IF(Achievements!L23&lt;&gt;"", Achievements!L23, "")</f>
        <v xml:space="preserve"> </v>
      </c>
      <c r="L8" s="114" t="str">
        <f>IF(Achievements!M23&lt;&gt;"", Achievements!M23, "")</f>
        <v xml:space="preserve"> </v>
      </c>
      <c r="M8" s="114" t="str">
        <f>IF(Achievements!N23&lt;&gt;"", Achievements!N23, "")</f>
        <v xml:space="preserve"> </v>
      </c>
      <c r="N8" s="114" t="str">
        <f>IF(Achievements!O23&lt;&gt;"", Achievements!O23, "")</f>
        <v xml:space="preserve"> </v>
      </c>
      <c r="O8" s="114" t="str">
        <f>IF(Achievements!P23&lt;&gt;"", Achievements!P23, "")</f>
        <v xml:space="preserve"> </v>
      </c>
      <c r="P8" s="114" t="str">
        <f>IF(Achievements!Q23&lt;&gt;"", Achievements!Q23, "")</f>
        <v xml:space="preserve"> </v>
      </c>
      <c r="Q8" s="114" t="str">
        <f>IF(Achievements!R23&lt;&gt;"", Achievements!R23, "")</f>
        <v xml:space="preserve"> </v>
      </c>
      <c r="R8" s="114" t="str">
        <f>IF(Achievements!S23&lt;&gt;"", Achievements!S23, "")</f>
        <v xml:space="preserve"> </v>
      </c>
      <c r="S8" s="114" t="str">
        <f>IF(Achievements!T23&lt;&gt;"", Achievements!T23, "")</f>
        <v xml:space="preserve"> </v>
      </c>
      <c r="T8" s="114" t="str">
        <f>IF(Achievements!U23&lt;&gt;"", Achievements!U23, "")</f>
        <v xml:space="preserve"> </v>
      </c>
      <c r="U8" s="114" t="str">
        <f>IF(Achievements!V23&lt;&gt;"", Achievements!V23, "")</f>
        <v xml:space="preserve"> </v>
      </c>
      <c r="V8" s="114" t="str">
        <f>IF(Achievements!W23&lt;&gt;"", Achievements!W23, "")</f>
        <v xml:space="preserve"> </v>
      </c>
      <c r="W8" s="114" t="str">
        <f>IF(Achievements!X23&lt;&gt;"", Achievements!X23, "")</f>
        <v xml:space="preserve"> </v>
      </c>
      <c r="X8" s="114" t="str">
        <f>IF(Achievements!Y23&lt;&gt;"", Achievements!Y23, "")</f>
        <v xml:space="preserve"> </v>
      </c>
      <c r="Y8" s="168"/>
    </row>
    <row r="9" spans="1:25" s="110" customFormat="1">
      <c r="A9" s="168"/>
      <c r="B9" s="96" t="s">
        <v>77</v>
      </c>
      <c r="C9" s="179" t="str">
        <f>"Complete "&amp;Achievements!C24</f>
        <v>Complete King of the Jungle</v>
      </c>
      <c r="D9" s="178"/>
      <c r="E9" s="114" t="str">
        <f>IF(Achievements!F28&lt;&gt;"",Achievements!F28,"")</f>
        <v xml:space="preserve"> </v>
      </c>
      <c r="F9" s="114" t="str">
        <f>IF(Achievements!G28&lt;&gt;"",Achievements!G28,"")</f>
        <v xml:space="preserve"> </v>
      </c>
      <c r="G9" s="114" t="str">
        <f>IF(Achievements!H28&lt;&gt;"",Achievements!H28,"")</f>
        <v xml:space="preserve"> </v>
      </c>
      <c r="H9" s="114" t="str">
        <f>IF(Achievements!I28&lt;&gt;"",Achievements!I28,"")</f>
        <v xml:space="preserve"> </v>
      </c>
      <c r="I9" s="114" t="str">
        <f>IF(Achievements!J28&lt;&gt;"",Achievements!J28,"")</f>
        <v xml:space="preserve"> </v>
      </c>
      <c r="J9" s="114" t="str">
        <f>IF(Achievements!K28&lt;&gt;"",Achievements!K28,"")</f>
        <v xml:space="preserve"> </v>
      </c>
      <c r="K9" s="114" t="str">
        <f>IF(Achievements!L28&lt;&gt;"",Achievements!L28,"")</f>
        <v xml:space="preserve"> </v>
      </c>
      <c r="L9" s="114" t="str">
        <f>IF(Achievements!M28&lt;&gt;"",Achievements!M28,"")</f>
        <v xml:space="preserve"> </v>
      </c>
      <c r="M9" s="114" t="str">
        <f>IF(Achievements!N28&lt;&gt;"",Achievements!N28,"")</f>
        <v xml:space="preserve"> </v>
      </c>
      <c r="N9" s="114" t="str">
        <f>IF(Achievements!O28&lt;&gt;"",Achievements!O28,"")</f>
        <v xml:space="preserve"> </v>
      </c>
      <c r="O9" s="114" t="str">
        <f>IF(Achievements!P28&lt;&gt;"",Achievements!P28,"")</f>
        <v xml:space="preserve"> </v>
      </c>
      <c r="P9" s="114" t="str">
        <f>IF(Achievements!Q28&lt;&gt;"",Achievements!Q28,"")</f>
        <v xml:space="preserve"> </v>
      </c>
      <c r="Q9" s="114" t="str">
        <f>IF(Achievements!R28&lt;&gt;"",Achievements!R28,"")</f>
        <v xml:space="preserve"> </v>
      </c>
      <c r="R9" s="114" t="str">
        <f>IF(Achievements!S28&lt;&gt;"",Achievements!S28,"")</f>
        <v xml:space="preserve"> </v>
      </c>
      <c r="S9" s="114" t="str">
        <f>IF(Achievements!T28&lt;&gt;"",Achievements!T28,"")</f>
        <v xml:space="preserve"> </v>
      </c>
      <c r="T9" s="114" t="str">
        <f>IF(Achievements!U28&lt;&gt;"",Achievements!U28,"")</f>
        <v xml:space="preserve"> </v>
      </c>
      <c r="U9" s="114" t="str">
        <f>IF(Achievements!V28&lt;&gt;"",Achievements!V28,"")</f>
        <v xml:space="preserve"> </v>
      </c>
      <c r="V9" s="114" t="str">
        <f>IF(Achievements!W28&lt;&gt;"",Achievements!W28,"")</f>
        <v xml:space="preserve"> </v>
      </c>
      <c r="W9" s="114" t="str">
        <f>IF(Achievements!X28&lt;&gt;"",Achievements!X28,"")</f>
        <v xml:space="preserve"> </v>
      </c>
      <c r="X9" s="114" t="str">
        <f>IF(Achievements!Y28&lt;&gt;"",Achievements!Y28,"")</f>
        <v xml:space="preserve"> </v>
      </c>
      <c r="Y9" s="168"/>
    </row>
    <row r="10" spans="1:25" s="110" customFormat="1">
      <c r="A10" s="168"/>
      <c r="B10" s="95" t="s">
        <v>78</v>
      </c>
      <c r="C10" s="179" t="str">
        <f>"Complete "&amp;Achievements!C29</f>
        <v>Complete Mountain Lion</v>
      </c>
      <c r="D10" s="178"/>
      <c r="E10" s="114" t="str">
        <f>IF(Achievements!F34&lt;&gt;"",Achievements!F34,"")</f>
        <v xml:space="preserve"> </v>
      </c>
      <c r="F10" s="114" t="str">
        <f>IF(Achievements!G34&lt;&gt;"",Achievements!G34,"")</f>
        <v xml:space="preserve"> </v>
      </c>
      <c r="G10" s="114" t="str">
        <f>IF(Achievements!H34&lt;&gt;"",Achievements!H34,"")</f>
        <v xml:space="preserve"> </v>
      </c>
      <c r="H10" s="114" t="str">
        <f>IF(Achievements!I34&lt;&gt;"",Achievements!I34,"")</f>
        <v xml:space="preserve"> </v>
      </c>
      <c r="I10" s="114" t="str">
        <f>IF(Achievements!J34&lt;&gt;"",Achievements!J34,"")</f>
        <v xml:space="preserve"> </v>
      </c>
      <c r="J10" s="114" t="str">
        <f>IF(Achievements!K34&lt;&gt;"",Achievements!K34,"")</f>
        <v xml:space="preserve"> </v>
      </c>
      <c r="K10" s="114" t="str">
        <f>IF(Achievements!L34&lt;&gt;"",Achievements!L34,"")</f>
        <v xml:space="preserve"> </v>
      </c>
      <c r="L10" s="114" t="str">
        <f>IF(Achievements!M34&lt;&gt;"",Achievements!M34,"")</f>
        <v xml:space="preserve"> </v>
      </c>
      <c r="M10" s="114" t="str">
        <f>IF(Achievements!N34&lt;&gt;"",Achievements!N34,"")</f>
        <v xml:space="preserve"> </v>
      </c>
      <c r="N10" s="114" t="str">
        <f>IF(Achievements!O34&lt;&gt;"",Achievements!O34,"")</f>
        <v xml:space="preserve"> </v>
      </c>
      <c r="O10" s="114" t="str">
        <f>IF(Achievements!P34&lt;&gt;"",Achievements!P34,"")</f>
        <v xml:space="preserve"> </v>
      </c>
      <c r="P10" s="114" t="str">
        <f>IF(Achievements!Q34&lt;&gt;"",Achievements!Q34,"")</f>
        <v xml:space="preserve"> </v>
      </c>
      <c r="Q10" s="114" t="str">
        <f>IF(Achievements!R34&lt;&gt;"",Achievements!R34,"")</f>
        <v xml:space="preserve"> </v>
      </c>
      <c r="R10" s="114" t="str">
        <f>IF(Achievements!S34&lt;&gt;"",Achievements!S34,"")</f>
        <v xml:space="preserve"> </v>
      </c>
      <c r="S10" s="114" t="str">
        <f>IF(Achievements!T34&lt;&gt;"",Achievements!T34,"")</f>
        <v xml:space="preserve"> </v>
      </c>
      <c r="T10" s="114" t="str">
        <f>IF(Achievements!U34&lt;&gt;"",Achievements!U34,"")</f>
        <v xml:space="preserve"> </v>
      </c>
      <c r="U10" s="114" t="str">
        <f>IF(Achievements!V34&lt;&gt;"",Achievements!V34,"")</f>
        <v xml:space="preserve"> </v>
      </c>
      <c r="V10" s="114" t="str">
        <f>IF(Achievements!W34&lt;&gt;"",Achievements!W34,"")</f>
        <v xml:space="preserve"> </v>
      </c>
      <c r="W10" s="114" t="str">
        <f>IF(Achievements!X34&lt;&gt;"",Achievements!X34,"")</f>
        <v xml:space="preserve"> </v>
      </c>
      <c r="X10" s="114" t="str">
        <f>IF(Achievements!Y34&lt;&gt;"",Achievements!Y34,"")</f>
        <v xml:space="preserve"> </v>
      </c>
      <c r="Y10" s="168"/>
    </row>
    <row r="11" spans="1:25" s="127" customFormat="1" ht="13.5" thickBot="1">
      <c r="A11" s="168"/>
      <c r="B11" s="206">
        <v>2</v>
      </c>
      <c r="C11" s="209" t="s">
        <v>142</v>
      </c>
      <c r="D11" s="209"/>
      <c r="E11" s="211"/>
      <c r="F11" s="210"/>
      <c r="G11" s="210"/>
      <c r="H11" s="210"/>
      <c r="I11" s="210"/>
      <c r="J11" s="210"/>
      <c r="K11" s="210"/>
      <c r="L11" s="210"/>
      <c r="M11" s="210"/>
      <c r="N11" s="210"/>
      <c r="O11" s="210"/>
      <c r="P11" s="210"/>
      <c r="Q11" s="210"/>
      <c r="R11" s="210"/>
      <c r="S11" s="210"/>
      <c r="T11" s="210"/>
      <c r="U11" s="210"/>
      <c r="V11" s="210"/>
      <c r="W11" s="210"/>
      <c r="X11" s="210"/>
      <c r="Y11" s="168"/>
    </row>
    <row r="12" spans="1:25" s="110" customFormat="1" ht="13.5" thickBot="1">
      <c r="A12" s="168"/>
      <c r="C12" s="207" t="s">
        <v>66</v>
      </c>
      <c r="D12" s="208"/>
      <c r="E12" s="97" t="str">
        <f>IF(COUNTIF(E6:E9,"C")+SUMPRODUCT(ISTEXT(E11)*1)=6,"C",IF(COUNTIF(E6:E9,"C")+SUMPRODUCT(ISTEXT(E11)*1)&gt;0,COUNTIF(E6:E9,"C")+SUMPRODUCT(ISTEXT(E11)*1)/6*100,""))</f>
        <v/>
      </c>
      <c r="F12" s="97" t="str">
        <f>IF(COUNTIF(F6:F9,"C")+SUMPRODUCT(ISTEXT(F11)*1)=6,"C",IF(COUNTIF(F6:F9,"C")+SUMPRODUCT(ISTEXT(F11)*1)&gt;0,COUNTIF(F6:F9,"C")+SUMPRODUCT(ISTEXT(F11)*1)/6*100,""))</f>
        <v/>
      </c>
      <c r="G12" s="97" t="str">
        <f>IF(COUNTIF(G6:G9,"C")+SUMPRODUCT(ISTEXT(G11)*1)=6,"C",IF(COUNTIF(G6:G9,"C")+SUMPRODUCT(ISTEXT(G11)*1)&gt;0,COUNTIF(G6:G9,"C")+SUMPRODUCT(ISTEXT(G11)*1)/6*100,""))</f>
        <v/>
      </c>
      <c r="H12" s="97" t="str">
        <f>IF(COUNTIF(H6:H9,"C")+SUMPRODUCT(ISTEXT(H11)*1)=6,"C",IF(COUNTIF(H6:H9,"C")+SUMPRODUCT(ISTEXT(H11)*1)&gt;0,COUNTIF(H6:H9,"C")+SUMPRODUCT(ISTEXT(H11)*1)/6*100,""))</f>
        <v/>
      </c>
      <c r="I12" s="97" t="str">
        <f>IF(COUNTIF(I6:I9,"C")+SUMPRODUCT(ISTEXT(I11)*1)=6,"C",IF(COUNTIF(I6:I9,"C")+SUMPRODUCT(ISTEXT(I11)*1)&gt;0,COUNTIF(I6:I9,"C")+SUMPRODUCT(ISTEXT(I11)*1)/6*100,""))</f>
        <v/>
      </c>
      <c r="J12" s="97" t="str">
        <f>IF(COUNTIF(J6:J9,"C")+SUMPRODUCT(ISTEXT(J11)*1)=6,"C",IF(COUNTIF(J6:J9,"C")+SUMPRODUCT(ISTEXT(J11)*1)&gt;0,COUNTIF(J6:J9,"C")+SUMPRODUCT(ISTEXT(J11)*1)/6*100,""))</f>
        <v/>
      </c>
      <c r="K12" s="97" t="str">
        <f>IF(COUNTIF(K6:K9,"C")+SUMPRODUCT(ISTEXT(K11)*1)=6,"C",IF(COUNTIF(K6:K9,"C")+SUMPRODUCT(ISTEXT(K11)*1)&gt;0,COUNTIF(K6:K9,"C")+SUMPRODUCT(ISTEXT(K11)*1)/6*100,""))</f>
        <v/>
      </c>
      <c r="L12" s="97" t="str">
        <f>IF(COUNTIF(L6:L9,"C")+SUMPRODUCT(ISTEXT(L11)*1)=6,"C",IF(COUNTIF(L6:L9,"C")+SUMPRODUCT(ISTEXT(L11)*1)&gt;0,COUNTIF(L6:L9,"C")+SUMPRODUCT(ISTEXT(L11)*1)/6*100,""))</f>
        <v/>
      </c>
      <c r="M12" s="97" t="str">
        <f>IF(COUNTIF(M6:M9,"C")+SUMPRODUCT(ISTEXT(M11)*1)=6,"C",IF(COUNTIF(M6:M9,"C")+SUMPRODUCT(ISTEXT(M11)*1)&gt;0,COUNTIF(M6:M9,"C")+SUMPRODUCT(ISTEXT(M11)*1)/6*100,""))</f>
        <v/>
      </c>
      <c r="N12" s="97" t="str">
        <f>IF(COUNTIF(N6:N9,"C")+SUMPRODUCT(ISTEXT(N11)*1)=6,"C",IF(COUNTIF(N6:N9,"C")+SUMPRODUCT(ISTEXT(N11)*1)&gt;0,COUNTIF(N6:N9,"C")+SUMPRODUCT(ISTEXT(N11)*1)/6*100,""))</f>
        <v/>
      </c>
      <c r="O12" s="97" t="str">
        <f>IF(COUNTIF(O6:O9,"C")+SUMPRODUCT(ISTEXT(O11)*1)=6,"C",IF(COUNTIF(O6:O9,"C")+SUMPRODUCT(ISTEXT(O11)*1)&gt;0,COUNTIF(O6:O9,"C")+SUMPRODUCT(ISTEXT(O11)*1)/6*100,""))</f>
        <v/>
      </c>
      <c r="P12" s="97" t="str">
        <f>IF(COUNTIF(P6:P9,"C")+SUMPRODUCT(ISTEXT(P11)*1)=6,"C",IF(COUNTIF(P6:P9,"C")+SUMPRODUCT(ISTEXT(P11)*1)&gt;0,COUNTIF(P6:P9,"C")+SUMPRODUCT(ISTEXT(P11)*1)/6*100,""))</f>
        <v/>
      </c>
      <c r="Q12" s="97" t="str">
        <f>IF(COUNTIF(Q6:Q9,"C")+SUMPRODUCT(ISTEXT(Q11)*1)=6,"C",IF(COUNTIF(Q6:Q9,"C")+SUMPRODUCT(ISTEXT(Q11)*1)&gt;0,COUNTIF(Q6:Q9,"C")+SUMPRODUCT(ISTEXT(Q11)*1)/6*100,""))</f>
        <v/>
      </c>
      <c r="R12" s="97" t="str">
        <f>IF(COUNTIF(R6:R9,"C")+SUMPRODUCT(ISTEXT(R11)*1)=6,"C",IF(COUNTIF(R6:R9,"C")+SUMPRODUCT(ISTEXT(R11)*1)&gt;0,COUNTIF(R6:R9,"C")+SUMPRODUCT(ISTEXT(R11)*1)/6*100,""))</f>
        <v/>
      </c>
      <c r="S12" s="97" t="str">
        <f>IF(COUNTIF(S6:S9,"C")+SUMPRODUCT(ISTEXT(S11)*1)=6,"C",IF(COUNTIF(S6:S9,"C")+SUMPRODUCT(ISTEXT(S11)*1)&gt;0,COUNTIF(S6:S9,"C")+SUMPRODUCT(ISTEXT(S11)*1)/6*100,""))</f>
        <v/>
      </c>
      <c r="T12" s="97" t="str">
        <f>IF(COUNTIF(T6:T9,"C")+SUMPRODUCT(ISTEXT(T11)*1)=6,"C",IF(COUNTIF(T6:T9,"C")+SUMPRODUCT(ISTEXT(T11)*1)&gt;0,COUNTIF(T6:T9,"C")+SUMPRODUCT(ISTEXT(T11)*1)/6*100,""))</f>
        <v/>
      </c>
      <c r="U12" s="97" t="str">
        <f>IF(COUNTIF(U6:U9,"C")+SUMPRODUCT(ISTEXT(U11)*1)=6,"C",IF(COUNTIF(U6:U9,"C")+SUMPRODUCT(ISTEXT(U11)*1)&gt;0,COUNTIF(U6:U9,"C")+SUMPRODUCT(ISTEXT(U11)*1)/6*100,""))</f>
        <v/>
      </c>
      <c r="V12" s="97" t="str">
        <f>IF(COUNTIF(V6:V9,"C")+SUMPRODUCT(ISTEXT(V11)*1)=6,"C",IF(COUNTIF(V6:V9,"C")+SUMPRODUCT(ISTEXT(V11)*1)&gt;0,COUNTIF(V6:V9,"C")+SUMPRODUCT(ISTEXT(V11)*1)/6*100,""))</f>
        <v/>
      </c>
      <c r="W12" s="97" t="str">
        <f>IF(COUNTIF(W6:W9,"C")+SUMPRODUCT(ISTEXT(W11)*1)=6,"C",IF(COUNTIF(W6:W9,"C")+SUMPRODUCT(ISTEXT(W11)*1)&gt;0,COUNTIF(W6:W9,"C")+SUMPRODUCT(ISTEXT(W11)*1)/6*100,""))</f>
        <v/>
      </c>
      <c r="X12" s="97" t="str">
        <f>IF(COUNTIF(X6:X9,"C")+SUMPRODUCT(ISTEXT(X11)*1)=6,"C",IF(COUNTIF(X6:X9,"C")+SUMPRODUCT(ISTEXT(X11)*1)&gt;0,COUNTIF(X6:X9,"C")+SUMPRODUCT(ISTEXT(X11)*1)/6*100,""))</f>
        <v/>
      </c>
      <c r="Y12" s="168"/>
    </row>
    <row r="13" spans="1:25">
      <c r="A13" s="10"/>
      <c r="B13" s="10"/>
      <c r="C13" s="10"/>
      <c r="D13" s="10"/>
      <c r="E13" s="10"/>
      <c r="F13" s="10"/>
      <c r="G13" s="10"/>
      <c r="H13" s="10"/>
      <c r="I13" s="10"/>
      <c r="J13" s="10"/>
      <c r="K13" s="10"/>
      <c r="L13" s="10"/>
      <c r="M13" s="10"/>
      <c r="N13" s="10"/>
      <c r="O13" s="10"/>
      <c r="P13" s="10"/>
      <c r="Q13" s="10"/>
      <c r="R13" s="10"/>
      <c r="S13" s="10"/>
      <c r="T13" s="10"/>
      <c r="U13" s="10"/>
      <c r="V13" s="10"/>
      <c r="W13" s="10"/>
      <c r="X13" s="10"/>
      <c r="Y13" s="50"/>
    </row>
    <row r="14" spans="1:25">
      <c r="A14" s="10"/>
      <c r="B14" s="10"/>
    </row>
    <row r="15" spans="1:25">
      <c r="A15" s="10"/>
      <c r="B15" s="10"/>
    </row>
    <row r="16" spans="1:2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c r="A17" s="10"/>
      <c r="B17" s="10"/>
      <c r="C17" s="10"/>
      <c r="D17" s="10"/>
      <c r="E17" s="10"/>
      <c r="F17" s="10"/>
      <c r="G17" s="10"/>
      <c r="H17" s="10"/>
      <c r="I17" s="10"/>
      <c r="J17" s="10"/>
      <c r="K17" s="10"/>
      <c r="L17" s="10"/>
      <c r="M17" s="10"/>
      <c r="N17" s="10"/>
      <c r="O17" s="10"/>
      <c r="P17" s="10"/>
      <c r="Q17" s="10"/>
      <c r="R17" s="10"/>
      <c r="S17" s="10"/>
      <c r="T17" s="10"/>
      <c r="U17" s="10"/>
      <c r="V17" s="10"/>
      <c r="W17" s="10"/>
      <c r="X17" s="10"/>
    </row>
    <row r="18" spans="1:24">
      <c r="A18" s="10"/>
      <c r="B18" s="10"/>
      <c r="C18" s="10"/>
      <c r="D18" s="10"/>
      <c r="E18" s="10"/>
      <c r="F18" s="10"/>
      <c r="G18" s="10"/>
      <c r="H18" s="10"/>
      <c r="I18" s="10"/>
      <c r="J18" s="10"/>
      <c r="K18" s="10"/>
      <c r="L18" s="10"/>
      <c r="M18" s="10"/>
      <c r="N18" s="10"/>
      <c r="O18" s="10"/>
      <c r="P18" s="10"/>
      <c r="Q18" s="10"/>
      <c r="R18" s="10"/>
      <c r="S18" s="10"/>
      <c r="T18" s="10"/>
      <c r="U18" s="10"/>
      <c r="V18" s="10"/>
      <c r="W18" s="10"/>
      <c r="X18" s="10"/>
    </row>
  </sheetData>
  <sheetProtection algorithmName="SHA-512" hashValue="OzG+Hxa/x8QZJohNNAae/otpW7awaEnEeeXJbLv0I/+nAyHPF+l/oOQGf1+c8VNQ34Su87qYt7bZ8bZnn/4mmQ==" saltValue="+Yilzn+e4ndk63/fEfl/1g==" spinCount="100000" sheet="1" objects="1" scenarios="1" selectLockedCells="1"/>
  <mergeCells count="32">
    <mergeCell ref="A1:A12"/>
    <mergeCell ref="E1:E4"/>
    <mergeCell ref="F1:F4"/>
    <mergeCell ref="G1:G4"/>
    <mergeCell ref="H1:H4"/>
    <mergeCell ref="C10:D10"/>
    <mergeCell ref="C9:D9"/>
    <mergeCell ref="C12:D12"/>
    <mergeCell ref="C11:D11"/>
    <mergeCell ref="X1:X4"/>
    <mergeCell ref="Y1:Y12"/>
    <mergeCell ref="B3:D3"/>
    <mergeCell ref="B4:D4"/>
    <mergeCell ref="K5:S5"/>
    <mergeCell ref="C6:D6"/>
    <mergeCell ref="C8:D8"/>
    <mergeCell ref="C7:D7"/>
    <mergeCell ref="P1:P4"/>
    <mergeCell ref="Q1:Q4"/>
    <mergeCell ref="R1:R4"/>
    <mergeCell ref="S1:S4"/>
    <mergeCell ref="T1:T4"/>
    <mergeCell ref="U1:U4"/>
    <mergeCell ref="J1:J4"/>
    <mergeCell ref="K1:K4"/>
    <mergeCell ref="I1:I4"/>
    <mergeCell ref="V1:V4"/>
    <mergeCell ref="W1:W4"/>
    <mergeCell ref="L1:L4"/>
    <mergeCell ref="M1:M4"/>
    <mergeCell ref="N1:N4"/>
    <mergeCell ref="O1:O4"/>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5"/>
  <sheetViews>
    <sheetView showGridLines="0" zoomScaleNormal="100" workbookViewId="0">
      <pane xSplit="1" ySplit="4" topLeftCell="B5" activePane="bottomRight" state="frozen"/>
      <selection pane="topRight" activeCell="B1" sqref="B1"/>
      <selection pane="bottomLeft" activeCell="A5" sqref="A5"/>
      <selection pane="bottomRight" activeCell="F6" sqref="F6"/>
    </sheetView>
  </sheetViews>
  <sheetFormatPr defaultColWidth="9.140625" defaultRowHeight="12.75"/>
  <cols>
    <col min="1" max="1" width="3.140625" style="12" customWidth="1"/>
    <col min="2" max="2" width="9.85546875" style="202" customWidth="1"/>
    <col min="3" max="3" width="2.5703125" style="108" customWidth="1"/>
    <col min="4" max="4" width="15.7109375" style="12" customWidth="1"/>
    <col min="5" max="5" width="17.140625" style="12" customWidth="1"/>
    <col min="6" max="25" width="3.42578125" style="12" customWidth="1"/>
    <col min="26" max="26" width="3.140625" style="12" customWidth="1"/>
    <col min="27" max="16384" width="9.140625" style="12"/>
  </cols>
  <sheetData>
    <row r="1" spans="1:26" ht="12.75" customHeight="1">
      <c r="A1" s="168" t="s">
        <v>140</v>
      </c>
      <c r="B1" s="200"/>
      <c r="C1" s="106"/>
      <c r="D1" s="5" t="s">
        <v>0</v>
      </c>
      <c r="E1" s="6" t="str">
        <f>Instructions!F3</f>
        <v xml:space="preserve"> </v>
      </c>
      <c r="F1" s="151" t="str">
        <f ca="1">'Scout 1'!$A1</f>
        <v>Scout 1</v>
      </c>
      <c r="G1" s="151" t="str">
        <f ca="1">'Scout 2'!$A1</f>
        <v>Scout 2</v>
      </c>
      <c r="H1" s="151" t="str">
        <f ca="1">'Scout 3'!$A1</f>
        <v>Scout 3</v>
      </c>
      <c r="I1" s="151" t="str">
        <f ca="1">'Scout 4'!$A1</f>
        <v>Scout 4</v>
      </c>
      <c r="J1" s="151" t="str">
        <f ca="1">'Scout 5'!$A1</f>
        <v>Scout 5</v>
      </c>
      <c r="K1" s="151" t="str">
        <f ca="1">'Scout 6'!$A1</f>
        <v>Scout 6</v>
      </c>
      <c r="L1" s="151" t="str">
        <f ca="1">'Scout 7'!$A1</f>
        <v>Scout 7</v>
      </c>
      <c r="M1" s="151" t="str">
        <f ca="1">'Scout 8'!$A1</f>
        <v>Scout 8</v>
      </c>
      <c r="N1" s="151" t="str">
        <f ca="1">'Scout 9'!$A1</f>
        <v>Scout 9</v>
      </c>
      <c r="O1" s="151" t="str">
        <f ca="1">'Scout 10'!$A1</f>
        <v>Scout 10</v>
      </c>
      <c r="P1" s="151" t="str">
        <f ca="1">'Scout 11'!$A1</f>
        <v>Scout 11</v>
      </c>
      <c r="Q1" s="151" t="str">
        <f ca="1">'Scout 12'!$A1</f>
        <v>Scout 12</v>
      </c>
      <c r="R1" s="151" t="str">
        <f ca="1">'Scout 13'!$A1</f>
        <v>Scout 13</v>
      </c>
      <c r="S1" s="151" t="str">
        <f ca="1">'Scout 14'!$A1</f>
        <v>Scout 14</v>
      </c>
      <c r="T1" s="151" t="str">
        <f ca="1">'Scout 15'!$A1</f>
        <v>Scout 15</v>
      </c>
      <c r="U1" s="151" t="str">
        <f ca="1">'Scout 16'!$A1</f>
        <v>Scout 16</v>
      </c>
      <c r="V1" s="151" t="str">
        <f ca="1">'Scout 17'!$A1</f>
        <v>Scout 17</v>
      </c>
      <c r="W1" s="151" t="str">
        <f ca="1">'Scout 18'!$A1</f>
        <v>Scout 18</v>
      </c>
      <c r="X1" s="151" t="str">
        <f ca="1">'Scout 19'!$A1</f>
        <v>Scout 19</v>
      </c>
      <c r="Y1" s="151" t="str">
        <f ca="1">'Scout 20'!$A1</f>
        <v>Scout 20</v>
      </c>
      <c r="Z1" s="168" t="s">
        <v>140</v>
      </c>
    </row>
    <row r="2" spans="1:26" ht="12.75" customHeight="1">
      <c r="A2" s="168"/>
      <c r="B2" s="200"/>
      <c r="C2" s="105"/>
      <c r="D2" s="8" t="s">
        <v>1</v>
      </c>
      <c r="E2" s="9" t="str">
        <f>Instructions!F5</f>
        <v xml:space="preserve"> </v>
      </c>
      <c r="F2" s="152"/>
      <c r="G2" s="152"/>
      <c r="H2" s="152"/>
      <c r="I2" s="152"/>
      <c r="J2" s="152"/>
      <c r="K2" s="152"/>
      <c r="L2" s="152"/>
      <c r="M2" s="152"/>
      <c r="N2" s="152"/>
      <c r="O2" s="152"/>
      <c r="P2" s="152"/>
      <c r="Q2" s="152"/>
      <c r="R2" s="152"/>
      <c r="S2" s="152"/>
      <c r="T2" s="152"/>
      <c r="U2" s="152"/>
      <c r="V2" s="152"/>
      <c r="W2" s="152"/>
      <c r="X2" s="152"/>
      <c r="Y2" s="152"/>
      <c r="Z2" s="168"/>
    </row>
    <row r="3" spans="1:26">
      <c r="A3" s="168"/>
      <c r="B3" s="200"/>
      <c r="C3" s="105"/>
      <c r="D3" s="10"/>
      <c r="E3" s="40"/>
      <c r="F3" s="152"/>
      <c r="G3" s="152"/>
      <c r="H3" s="152"/>
      <c r="I3" s="152"/>
      <c r="J3" s="152"/>
      <c r="K3" s="152"/>
      <c r="L3" s="152"/>
      <c r="M3" s="152"/>
      <c r="N3" s="152"/>
      <c r="O3" s="152"/>
      <c r="P3" s="152"/>
      <c r="Q3" s="152"/>
      <c r="R3" s="152"/>
      <c r="S3" s="152"/>
      <c r="T3" s="152"/>
      <c r="U3" s="152"/>
      <c r="V3" s="152"/>
      <c r="W3" s="152"/>
      <c r="X3" s="152"/>
      <c r="Y3" s="152"/>
      <c r="Z3" s="168"/>
    </row>
    <row r="4" spans="1:26" ht="12.75" customHeight="1">
      <c r="A4" s="168"/>
      <c r="B4" s="200"/>
      <c r="C4" s="189" t="s">
        <v>2</v>
      </c>
      <c r="D4" s="173"/>
      <c r="E4" s="174"/>
      <c r="F4" s="152"/>
      <c r="G4" s="152"/>
      <c r="H4" s="152"/>
      <c r="I4" s="152"/>
      <c r="J4" s="152"/>
      <c r="K4" s="152"/>
      <c r="L4" s="152"/>
      <c r="M4" s="152"/>
      <c r="N4" s="152"/>
      <c r="O4" s="152"/>
      <c r="P4" s="152"/>
      <c r="Q4" s="152"/>
      <c r="R4" s="152"/>
      <c r="S4" s="152"/>
      <c r="T4" s="152"/>
      <c r="U4" s="152"/>
      <c r="V4" s="152"/>
      <c r="W4" s="152"/>
      <c r="X4" s="152"/>
      <c r="Y4" s="152"/>
      <c r="Z4" s="168"/>
    </row>
    <row r="5" spans="1:26" ht="20.25" customHeight="1">
      <c r="A5" s="168"/>
      <c r="B5" s="200"/>
      <c r="C5" s="90" t="s">
        <v>83</v>
      </c>
      <c r="D5" s="42"/>
      <c r="E5" s="43"/>
      <c r="F5" s="43" t="s">
        <v>68</v>
      </c>
      <c r="G5" s="43"/>
      <c r="H5" s="44"/>
      <c r="I5" s="44"/>
      <c r="J5" s="44"/>
      <c r="K5" s="44"/>
      <c r="L5" s="185"/>
      <c r="M5" s="186"/>
      <c r="N5" s="186"/>
      <c r="O5" s="186"/>
      <c r="P5" s="186"/>
      <c r="Q5" s="186"/>
      <c r="R5" s="186"/>
      <c r="S5" s="186"/>
      <c r="T5" s="186"/>
      <c r="U5"/>
      <c r="Z5" s="168"/>
    </row>
    <row r="6" spans="1:26">
      <c r="A6" s="168"/>
      <c r="B6" s="200"/>
      <c r="C6" s="107">
        <v>1</v>
      </c>
      <c r="D6" s="183" t="s">
        <v>88</v>
      </c>
      <c r="E6" s="184"/>
      <c r="F6" s="118"/>
      <c r="G6" s="118"/>
      <c r="H6" s="118"/>
      <c r="I6" s="118"/>
      <c r="J6" s="21"/>
      <c r="K6" s="21"/>
      <c r="L6" s="21"/>
      <c r="M6" s="21"/>
      <c r="N6" s="21"/>
      <c r="O6" s="21"/>
      <c r="P6" s="21"/>
      <c r="Q6" s="21"/>
      <c r="R6" s="21"/>
      <c r="S6" s="21"/>
      <c r="T6" s="21"/>
      <c r="U6" s="21"/>
      <c r="V6" s="21"/>
      <c r="W6" s="21"/>
      <c r="X6" s="21"/>
      <c r="Y6" s="21"/>
      <c r="Z6" s="168"/>
    </row>
    <row r="7" spans="1:26">
      <c r="A7" s="168"/>
      <c r="B7" s="200"/>
      <c r="C7" s="107">
        <v>2</v>
      </c>
      <c r="D7" s="183" t="s">
        <v>89</v>
      </c>
      <c r="E7" s="184"/>
      <c r="F7" s="118"/>
      <c r="G7" s="118"/>
      <c r="H7" s="118"/>
      <c r="I7" s="118"/>
      <c r="J7" s="21"/>
      <c r="K7" s="21"/>
      <c r="L7" s="21"/>
      <c r="M7" s="21"/>
      <c r="N7" s="21"/>
      <c r="O7" s="21"/>
      <c r="P7" s="21"/>
      <c r="Q7" s="21"/>
      <c r="R7" s="21"/>
      <c r="S7" s="21"/>
      <c r="T7" s="21"/>
      <c r="U7" s="21"/>
      <c r="V7" s="21"/>
      <c r="W7" s="21"/>
      <c r="X7" s="21"/>
      <c r="Y7" s="21"/>
      <c r="Z7" s="168"/>
    </row>
    <row r="8" spans="1:26">
      <c r="A8" s="168"/>
      <c r="B8" s="200"/>
      <c r="C8" s="107">
        <v>3</v>
      </c>
      <c r="D8" s="183" t="s">
        <v>90</v>
      </c>
      <c r="E8" s="183"/>
      <c r="F8" s="118"/>
      <c r="G8" s="118"/>
      <c r="H8" s="118"/>
      <c r="I8" s="118"/>
      <c r="J8" s="21"/>
      <c r="K8" s="21"/>
      <c r="L8" s="21"/>
      <c r="M8" s="21"/>
      <c r="N8" s="21"/>
      <c r="O8" s="21"/>
      <c r="P8" s="21"/>
      <c r="Q8" s="21"/>
      <c r="R8" s="21"/>
      <c r="S8" s="21"/>
      <c r="T8" s="21"/>
      <c r="U8" s="21"/>
      <c r="V8" s="21"/>
      <c r="W8" s="21"/>
      <c r="X8" s="21"/>
      <c r="Y8" s="21"/>
      <c r="Z8" s="168"/>
    </row>
    <row r="9" spans="1:26">
      <c r="A9" s="168"/>
      <c r="B9" s="200"/>
      <c r="C9" s="107">
        <v>4</v>
      </c>
      <c r="D9" s="183" t="s">
        <v>91</v>
      </c>
      <c r="E9" s="184"/>
      <c r="F9" s="118"/>
      <c r="G9" s="118"/>
      <c r="H9" s="118"/>
      <c r="I9" s="118"/>
      <c r="J9" s="21"/>
      <c r="K9" s="21"/>
      <c r="L9" s="21"/>
      <c r="M9" s="21"/>
      <c r="N9" s="21"/>
      <c r="O9" s="21"/>
      <c r="P9" s="21"/>
      <c r="Q9" s="21"/>
      <c r="R9" s="21"/>
      <c r="S9" s="21"/>
      <c r="T9" s="21"/>
      <c r="U9" s="21"/>
      <c r="V9" s="21"/>
      <c r="W9" s="21"/>
      <c r="X9" s="21"/>
      <c r="Y9" s="21"/>
      <c r="Z9" s="168"/>
    </row>
    <row r="10" spans="1:26" ht="13.5" thickBot="1">
      <c r="A10" s="168"/>
      <c r="B10" s="200"/>
      <c r="C10" s="107">
        <v>5</v>
      </c>
      <c r="D10" s="183" t="s">
        <v>92</v>
      </c>
      <c r="E10" s="184"/>
      <c r="F10" s="118"/>
      <c r="G10" s="118"/>
      <c r="H10" s="118"/>
      <c r="I10" s="118"/>
      <c r="J10" s="21"/>
      <c r="K10" s="21"/>
      <c r="L10" s="21"/>
      <c r="M10" s="21"/>
      <c r="N10" s="21"/>
      <c r="O10" s="21"/>
      <c r="P10" s="21"/>
      <c r="Q10" s="21"/>
      <c r="R10" s="21"/>
      <c r="S10" s="21"/>
      <c r="T10" s="21"/>
      <c r="U10" s="21"/>
      <c r="V10" s="21"/>
      <c r="W10" s="21"/>
      <c r="X10" s="21"/>
      <c r="Y10" s="21"/>
      <c r="Z10" s="168"/>
    </row>
    <row r="11" spans="1:26" ht="13.5" thickBot="1">
      <c r="A11" s="168"/>
      <c r="B11" s="200"/>
      <c r="D11" s="180" t="s">
        <v>66</v>
      </c>
      <c r="E11" s="181"/>
      <c r="F11" s="41" t="str">
        <f>IF(SUMPRODUCT(ISTEXT(F6:F10)*1)+COUNTIF(F7,"&gt;1")&gt;4,"C",IF(SUMPRODUCT(ISTEXT(F6:F10)*1)+COUNTIF(F7,"&gt;1")&gt;0,(MIN(SUMPRODUCT(ISTEXT(F6:F10)*1)+COUNTIF(F7,"&gt;1"),5))/5*100," "))</f>
        <v xml:space="preserve"> </v>
      </c>
      <c r="G11" s="41" t="str">
        <f t="shared" ref="G11:Y11" si="0">IF(SUMPRODUCT(ISTEXT(G6:G10)*1)+COUNTIF(G7,"&gt;1")&gt;4,"C",IF(SUMPRODUCT(ISTEXT(G6:G10)*1)+COUNTIF(G7,"&gt;1")&gt;0,(MIN(SUMPRODUCT(ISTEXT(G6:G10)*1)+COUNTIF(G7,"&gt;1"),5))/5*100," "))</f>
        <v xml:space="preserve"> </v>
      </c>
      <c r="H11" s="41" t="str">
        <f t="shared" si="0"/>
        <v xml:space="preserve"> </v>
      </c>
      <c r="I11" s="41" t="str">
        <f t="shared" si="0"/>
        <v xml:space="preserve"> </v>
      </c>
      <c r="J11" s="41" t="str">
        <f t="shared" si="0"/>
        <v xml:space="preserve"> </v>
      </c>
      <c r="K11" s="41" t="str">
        <f t="shared" si="0"/>
        <v xml:space="preserve"> </v>
      </c>
      <c r="L11" s="41" t="str">
        <f t="shared" si="0"/>
        <v xml:space="preserve"> </v>
      </c>
      <c r="M11" s="41" t="str">
        <f t="shared" si="0"/>
        <v xml:space="preserve"> </v>
      </c>
      <c r="N11" s="41" t="str">
        <f t="shared" si="0"/>
        <v xml:space="preserve"> </v>
      </c>
      <c r="O11" s="41" t="str">
        <f t="shared" si="0"/>
        <v xml:space="preserve"> </v>
      </c>
      <c r="P11" s="41" t="str">
        <f t="shared" si="0"/>
        <v xml:space="preserve"> </v>
      </c>
      <c r="Q11" s="41" t="str">
        <f t="shared" si="0"/>
        <v xml:space="preserve"> </v>
      </c>
      <c r="R11" s="41" t="str">
        <f t="shared" si="0"/>
        <v xml:space="preserve"> </v>
      </c>
      <c r="S11" s="41" t="str">
        <f t="shared" si="0"/>
        <v xml:space="preserve"> </v>
      </c>
      <c r="T11" s="41" t="str">
        <f t="shared" si="0"/>
        <v xml:space="preserve"> </v>
      </c>
      <c r="U11" s="41" t="str">
        <f t="shared" si="0"/>
        <v xml:space="preserve"> </v>
      </c>
      <c r="V11" s="41" t="str">
        <f t="shared" si="0"/>
        <v xml:space="preserve"> </v>
      </c>
      <c r="W11" s="41" t="str">
        <f t="shared" si="0"/>
        <v xml:space="preserve"> </v>
      </c>
      <c r="X11" s="41" t="str">
        <f t="shared" si="0"/>
        <v xml:space="preserve"> </v>
      </c>
      <c r="Y11" s="41" t="str">
        <f t="shared" si="0"/>
        <v xml:space="preserve"> </v>
      </c>
      <c r="Z11" s="168"/>
    </row>
    <row r="12" spans="1:26" ht="20.25" customHeight="1">
      <c r="A12" s="168"/>
      <c r="B12" s="200"/>
      <c r="C12" s="47" t="s">
        <v>85</v>
      </c>
      <c r="D12" s="34"/>
      <c r="E12" s="34"/>
      <c r="F12" s="46" t="s">
        <v>68</v>
      </c>
      <c r="G12" s="46"/>
      <c r="H12" s="46"/>
      <c r="I12" s="46"/>
      <c r="J12" s="46"/>
      <c r="K12" s="46"/>
      <c r="L12" s="46"/>
      <c r="M12" s="46"/>
      <c r="N12" s="46"/>
      <c r="O12" s="46"/>
      <c r="P12" s="46"/>
      <c r="Q12" s="46"/>
      <c r="R12" s="46"/>
      <c r="S12" s="46"/>
      <c r="T12" s="46"/>
      <c r="U12" s="46"/>
      <c r="V12" s="46"/>
      <c r="W12" s="46"/>
      <c r="X12" s="46"/>
      <c r="Y12" s="46"/>
      <c r="Z12" s="168"/>
    </row>
    <row r="13" spans="1:26">
      <c r="A13" s="168"/>
      <c r="B13" s="200"/>
      <c r="C13" s="107">
        <v>1</v>
      </c>
      <c r="D13" s="183" t="s">
        <v>97</v>
      </c>
      <c r="E13" s="184"/>
      <c r="F13" s="118"/>
      <c r="G13" s="21"/>
      <c r="H13" s="21"/>
      <c r="I13" s="21"/>
      <c r="J13" s="21"/>
      <c r="K13" s="21"/>
      <c r="L13" s="21"/>
      <c r="M13" s="21"/>
      <c r="N13" s="21"/>
      <c r="O13" s="21"/>
      <c r="P13" s="21"/>
      <c r="Q13" s="21"/>
      <c r="R13" s="21"/>
      <c r="S13" s="21"/>
      <c r="T13" s="21"/>
      <c r="U13" s="21"/>
      <c r="V13" s="21"/>
      <c r="W13" s="21"/>
      <c r="X13" s="21"/>
      <c r="Y13" s="21"/>
      <c r="Z13" s="168"/>
    </row>
    <row r="14" spans="1:26">
      <c r="A14" s="168"/>
      <c r="B14" s="200"/>
      <c r="C14" s="107">
        <v>2</v>
      </c>
      <c r="D14" s="187" t="s">
        <v>98</v>
      </c>
      <c r="E14" s="188"/>
      <c r="F14" s="118"/>
      <c r="G14" s="118"/>
      <c r="H14" s="118"/>
      <c r="I14" s="118"/>
      <c r="J14" s="21"/>
      <c r="K14" s="21"/>
      <c r="L14" s="71"/>
      <c r="M14" s="21"/>
      <c r="N14" s="21"/>
      <c r="O14" s="21"/>
      <c r="P14" s="21"/>
      <c r="Q14" s="21"/>
      <c r="R14" s="21"/>
      <c r="S14" s="21"/>
      <c r="T14" s="21"/>
      <c r="U14" s="21"/>
      <c r="V14" s="21"/>
      <c r="W14" s="21"/>
      <c r="X14" s="21"/>
      <c r="Y14" s="21"/>
      <c r="Z14" s="168"/>
    </row>
    <row r="15" spans="1:26">
      <c r="A15" s="168"/>
      <c r="B15" s="200"/>
      <c r="C15" s="107">
        <v>3</v>
      </c>
      <c r="D15" s="183" t="s">
        <v>99</v>
      </c>
      <c r="E15" s="184"/>
      <c r="F15" s="118"/>
      <c r="G15" s="118"/>
      <c r="H15" s="118"/>
      <c r="I15" s="118"/>
      <c r="J15" s="21"/>
      <c r="K15" s="21"/>
      <c r="L15" s="71"/>
      <c r="M15" s="21"/>
      <c r="N15" s="21"/>
      <c r="O15" s="21"/>
      <c r="P15" s="21"/>
      <c r="Q15" s="21"/>
      <c r="R15" s="21"/>
      <c r="S15" s="21"/>
      <c r="T15" s="21"/>
      <c r="U15" s="21"/>
      <c r="V15" s="21"/>
      <c r="W15" s="21"/>
      <c r="X15" s="21"/>
      <c r="Y15" s="21"/>
      <c r="Z15" s="168"/>
    </row>
    <row r="16" spans="1:26" ht="13.5" thickBot="1">
      <c r="A16" s="168"/>
      <c r="B16" s="200"/>
      <c r="C16" s="107">
        <v>4</v>
      </c>
      <c r="D16" s="183" t="s">
        <v>100</v>
      </c>
      <c r="E16" s="184"/>
      <c r="F16" s="118"/>
      <c r="G16" s="21"/>
      <c r="H16" s="21"/>
      <c r="I16" s="21"/>
      <c r="J16" s="21"/>
      <c r="K16" s="21"/>
      <c r="L16" s="71"/>
      <c r="M16" s="21"/>
      <c r="N16" s="21"/>
      <c r="O16" s="21"/>
      <c r="P16" s="21"/>
      <c r="Q16" s="21"/>
      <c r="R16" s="21"/>
      <c r="S16" s="21"/>
      <c r="T16" s="21"/>
      <c r="U16" s="21"/>
      <c r="V16" s="21"/>
      <c r="W16" s="21"/>
      <c r="X16" s="21"/>
      <c r="Y16" s="21"/>
      <c r="Z16" s="168"/>
    </row>
    <row r="17" spans="1:26" ht="13.5" thickBot="1">
      <c r="A17" s="168"/>
      <c r="B17" s="200"/>
      <c r="C17" s="11"/>
      <c r="D17" s="180" t="s">
        <v>66</v>
      </c>
      <c r="E17" s="181"/>
      <c r="F17" s="41" t="str">
        <f>IF(SUMPRODUCT(ISTEXT(F13:F16)*1)&gt;3,"C",IF(SUMPRODUCT(ISTEXT(F13:F16)*1)&gt;0,SUMPRODUCT(ISTEXT(F13:F16)*1)/4*100," "))</f>
        <v xml:space="preserve"> </v>
      </c>
      <c r="G17" s="41" t="str">
        <f t="shared" ref="G17:Y17" si="1">IF(SUMPRODUCT(ISTEXT(G13:G16)*1)&gt;3,"C",IF(SUMPRODUCT(ISTEXT(G13:G16)*1)&gt;0,SUMPRODUCT(ISTEXT(G13:G16)*1)/4*100," "))</f>
        <v xml:space="preserve"> </v>
      </c>
      <c r="H17" s="41" t="str">
        <f t="shared" si="1"/>
        <v xml:space="preserve"> </v>
      </c>
      <c r="I17" s="41" t="str">
        <f t="shared" si="1"/>
        <v xml:space="preserve"> </v>
      </c>
      <c r="J17" s="41" t="str">
        <f t="shared" si="1"/>
        <v xml:space="preserve"> </v>
      </c>
      <c r="K17" s="41" t="str">
        <f t="shared" si="1"/>
        <v xml:space="preserve"> </v>
      </c>
      <c r="L17" s="41" t="str">
        <f t="shared" si="1"/>
        <v xml:space="preserve"> </v>
      </c>
      <c r="M17" s="41" t="str">
        <f t="shared" si="1"/>
        <v xml:space="preserve"> </v>
      </c>
      <c r="N17" s="41" t="str">
        <f t="shared" si="1"/>
        <v xml:space="preserve"> </v>
      </c>
      <c r="O17" s="41" t="str">
        <f t="shared" si="1"/>
        <v xml:space="preserve"> </v>
      </c>
      <c r="P17" s="41" t="str">
        <f t="shared" si="1"/>
        <v xml:space="preserve"> </v>
      </c>
      <c r="Q17" s="41" t="str">
        <f t="shared" si="1"/>
        <v xml:space="preserve"> </v>
      </c>
      <c r="R17" s="41" t="str">
        <f t="shared" si="1"/>
        <v xml:space="preserve"> </v>
      </c>
      <c r="S17" s="41" t="str">
        <f t="shared" si="1"/>
        <v xml:space="preserve"> </v>
      </c>
      <c r="T17" s="41" t="str">
        <f t="shared" si="1"/>
        <v xml:space="preserve"> </v>
      </c>
      <c r="U17" s="41" t="str">
        <f t="shared" si="1"/>
        <v xml:space="preserve"> </v>
      </c>
      <c r="V17" s="41" t="str">
        <f t="shared" si="1"/>
        <v xml:space="preserve"> </v>
      </c>
      <c r="W17" s="41" t="str">
        <f t="shared" si="1"/>
        <v xml:space="preserve"> </v>
      </c>
      <c r="X17" s="41" t="str">
        <f t="shared" si="1"/>
        <v xml:space="preserve"> </v>
      </c>
      <c r="Y17" s="41" t="str">
        <f t="shared" si="1"/>
        <v xml:space="preserve"> </v>
      </c>
      <c r="Z17" s="168"/>
    </row>
    <row r="18" spans="1:26" ht="20.25" customHeight="1">
      <c r="A18" s="168"/>
      <c r="B18" s="200"/>
      <c r="C18" s="47" t="s">
        <v>84</v>
      </c>
      <c r="D18" s="34"/>
      <c r="E18" s="45"/>
      <c r="F18" s="43" t="s">
        <v>68</v>
      </c>
      <c r="G18" s="45"/>
      <c r="H18" s="45"/>
      <c r="I18" s="45"/>
      <c r="J18" s="45"/>
      <c r="K18" s="45"/>
      <c r="L18" s="45"/>
      <c r="M18" s="45"/>
      <c r="N18" s="45"/>
      <c r="O18" s="45"/>
      <c r="P18" s="45"/>
      <c r="Q18" s="45"/>
      <c r="R18" s="45"/>
      <c r="S18" s="45"/>
      <c r="T18" s="45"/>
      <c r="U18" s="45"/>
      <c r="V18" s="45"/>
      <c r="W18" s="45"/>
      <c r="X18" s="45"/>
      <c r="Y18" s="45"/>
      <c r="Z18" s="168"/>
    </row>
    <row r="19" spans="1:26">
      <c r="A19" s="168"/>
      <c r="B19" s="200"/>
      <c r="C19" s="107">
        <v>1</v>
      </c>
      <c r="D19" s="183" t="s">
        <v>95</v>
      </c>
      <c r="E19" s="183"/>
      <c r="F19" s="71"/>
      <c r="G19" s="21"/>
      <c r="H19" s="21"/>
      <c r="I19" s="21"/>
      <c r="J19" s="21"/>
      <c r="K19" s="21"/>
      <c r="L19" s="21"/>
      <c r="M19" s="21"/>
      <c r="N19" s="21"/>
      <c r="O19" s="21"/>
      <c r="P19" s="21"/>
      <c r="Q19" s="21"/>
      <c r="R19" s="21"/>
      <c r="S19" s="21"/>
      <c r="T19" s="21"/>
      <c r="U19" s="21"/>
      <c r="V19" s="21"/>
      <c r="W19" s="21"/>
      <c r="X19" s="21"/>
      <c r="Y19" s="21"/>
      <c r="Z19" s="168"/>
    </row>
    <row r="20" spans="1:26">
      <c r="A20" s="168"/>
      <c r="B20" s="200"/>
      <c r="C20" s="107">
        <v>2</v>
      </c>
      <c r="D20" s="183" t="s">
        <v>93</v>
      </c>
      <c r="E20" s="183"/>
      <c r="F20" s="71"/>
      <c r="G20" s="21"/>
      <c r="H20" s="21"/>
      <c r="I20" s="21"/>
      <c r="J20" s="21"/>
      <c r="K20" s="21"/>
      <c r="L20" s="21"/>
      <c r="M20" s="21"/>
      <c r="N20" s="21"/>
      <c r="O20" s="21"/>
      <c r="P20" s="21"/>
      <c r="Q20" s="21"/>
      <c r="R20" s="21"/>
      <c r="S20" s="21"/>
      <c r="T20" s="21"/>
      <c r="U20" s="21"/>
      <c r="V20" s="21"/>
      <c r="W20" s="21"/>
      <c r="X20" s="21"/>
      <c r="Y20" s="21"/>
      <c r="Z20" s="168"/>
    </row>
    <row r="21" spans="1:26">
      <c r="A21" s="168"/>
      <c r="B21" s="200"/>
      <c r="C21" s="107">
        <v>3</v>
      </c>
      <c r="D21" s="183" t="s">
        <v>94</v>
      </c>
      <c r="E21" s="183"/>
      <c r="F21" s="71"/>
      <c r="G21" s="21"/>
      <c r="H21" s="21"/>
      <c r="I21" s="21"/>
      <c r="J21" s="21"/>
      <c r="K21" s="21"/>
      <c r="L21" s="21"/>
      <c r="M21" s="21"/>
      <c r="N21" s="21"/>
      <c r="O21" s="21"/>
      <c r="P21" s="21"/>
      <c r="Q21" s="21"/>
      <c r="R21" s="21"/>
      <c r="S21" s="21"/>
      <c r="T21" s="21"/>
      <c r="U21" s="21"/>
      <c r="V21" s="21"/>
      <c r="W21" s="21"/>
      <c r="X21" s="21"/>
      <c r="Y21" s="21"/>
      <c r="Z21" s="168"/>
    </row>
    <row r="22" spans="1:26" ht="13.5" thickBot="1">
      <c r="A22" s="168"/>
      <c r="B22" s="200"/>
      <c r="C22" s="107">
        <v>4</v>
      </c>
      <c r="D22" s="182" t="s">
        <v>96</v>
      </c>
      <c r="E22" s="182"/>
      <c r="F22" s="71"/>
      <c r="G22" s="21"/>
      <c r="H22" s="21"/>
      <c r="I22" s="21"/>
      <c r="J22" s="21"/>
      <c r="K22" s="21"/>
      <c r="L22" s="21"/>
      <c r="M22" s="21"/>
      <c r="N22" s="21"/>
      <c r="O22" s="21"/>
      <c r="P22" s="21"/>
      <c r="Q22" s="21"/>
      <c r="R22" s="21"/>
      <c r="S22" s="21"/>
      <c r="T22" s="21"/>
      <c r="U22" s="21"/>
      <c r="V22" s="21"/>
      <c r="W22" s="21"/>
      <c r="X22" s="21"/>
      <c r="Y22" s="21"/>
      <c r="Z22" s="168"/>
    </row>
    <row r="23" spans="1:26" ht="13.5" thickBot="1">
      <c r="A23" s="168"/>
      <c r="B23" s="200"/>
      <c r="C23" s="11"/>
      <c r="D23" s="180" t="s">
        <v>66</v>
      </c>
      <c r="E23" s="181"/>
      <c r="F23" s="41" t="str">
        <f t="shared" ref="F23:Y23" si="2">IF(SUMPRODUCT(ISTEXT(F19:F22)*1)&gt;3,"C",IF(SUMPRODUCT(ISTEXT(F19:F22)*1)&gt;0,SUMPRODUCT(ISTEXT(F19:F22)*1)/4*100," "))</f>
        <v xml:space="preserve"> </v>
      </c>
      <c r="G23" s="41" t="str">
        <f t="shared" si="2"/>
        <v xml:space="preserve"> </v>
      </c>
      <c r="H23" s="41" t="str">
        <f t="shared" si="2"/>
        <v xml:space="preserve"> </v>
      </c>
      <c r="I23" s="41" t="str">
        <f t="shared" si="2"/>
        <v xml:space="preserve"> </v>
      </c>
      <c r="J23" s="41" t="str">
        <f t="shared" si="2"/>
        <v xml:space="preserve"> </v>
      </c>
      <c r="K23" s="41" t="str">
        <f t="shared" si="2"/>
        <v xml:space="preserve"> </v>
      </c>
      <c r="L23" s="41" t="str">
        <f t="shared" si="2"/>
        <v xml:space="preserve"> </v>
      </c>
      <c r="M23" s="41" t="str">
        <f t="shared" si="2"/>
        <v xml:space="preserve"> </v>
      </c>
      <c r="N23" s="41" t="str">
        <f t="shared" si="2"/>
        <v xml:space="preserve"> </v>
      </c>
      <c r="O23" s="41" t="str">
        <f t="shared" si="2"/>
        <v xml:space="preserve"> </v>
      </c>
      <c r="P23" s="41" t="str">
        <f t="shared" si="2"/>
        <v xml:space="preserve"> </v>
      </c>
      <c r="Q23" s="41" t="str">
        <f t="shared" si="2"/>
        <v xml:space="preserve"> </v>
      </c>
      <c r="R23" s="41" t="str">
        <f t="shared" si="2"/>
        <v xml:space="preserve"> </v>
      </c>
      <c r="S23" s="41" t="str">
        <f t="shared" si="2"/>
        <v xml:space="preserve"> </v>
      </c>
      <c r="T23" s="41" t="str">
        <f t="shared" si="2"/>
        <v xml:space="preserve"> </v>
      </c>
      <c r="U23" s="41" t="str">
        <f t="shared" si="2"/>
        <v xml:space="preserve"> </v>
      </c>
      <c r="V23" s="41" t="str">
        <f t="shared" si="2"/>
        <v xml:space="preserve"> </v>
      </c>
      <c r="W23" s="41" t="str">
        <f t="shared" si="2"/>
        <v xml:space="preserve"> </v>
      </c>
      <c r="X23" s="41" t="str">
        <f t="shared" si="2"/>
        <v xml:space="preserve"> </v>
      </c>
      <c r="Y23" s="41" t="str">
        <f t="shared" si="2"/>
        <v xml:space="preserve"> </v>
      </c>
      <c r="Z23" s="168"/>
    </row>
    <row r="24" spans="1:26" ht="20.25" customHeight="1">
      <c r="A24" s="168"/>
      <c r="B24" s="200"/>
      <c r="C24" s="47" t="s">
        <v>87</v>
      </c>
      <c r="D24" s="48"/>
      <c r="F24" s="43" t="s">
        <v>68</v>
      </c>
      <c r="Z24" s="168"/>
    </row>
    <row r="25" spans="1:26">
      <c r="A25" s="168"/>
      <c r="B25" s="200"/>
      <c r="C25" s="107">
        <v>1</v>
      </c>
      <c r="D25" s="183" t="s">
        <v>105</v>
      </c>
      <c r="E25" s="184"/>
      <c r="F25" s="71"/>
      <c r="G25" s="21"/>
      <c r="H25" s="21"/>
      <c r="I25" s="21"/>
      <c r="J25" s="21"/>
      <c r="K25" s="21"/>
      <c r="L25" s="21"/>
      <c r="M25" s="21"/>
      <c r="N25" s="21"/>
      <c r="O25" s="21"/>
      <c r="P25" s="21"/>
      <c r="Q25" s="21"/>
      <c r="R25" s="21"/>
      <c r="S25" s="71"/>
      <c r="T25" s="21"/>
      <c r="U25" s="21"/>
      <c r="V25" s="21"/>
      <c r="W25" s="21"/>
      <c r="X25" s="21"/>
      <c r="Y25" s="21"/>
      <c r="Z25" s="168"/>
    </row>
    <row r="26" spans="1:26">
      <c r="A26" s="168"/>
      <c r="B26" s="200"/>
      <c r="C26" s="107">
        <v>2</v>
      </c>
      <c r="D26" s="183" t="s">
        <v>106</v>
      </c>
      <c r="E26" s="183"/>
      <c r="F26" s="71"/>
      <c r="G26" s="21"/>
      <c r="H26" s="21"/>
      <c r="I26" s="21"/>
      <c r="J26" s="21"/>
      <c r="K26" s="21"/>
      <c r="L26" s="21"/>
      <c r="M26" s="21"/>
      <c r="N26" s="21"/>
      <c r="O26" s="21"/>
      <c r="P26" s="21"/>
      <c r="Q26" s="71"/>
      <c r="R26" s="71"/>
      <c r="S26" s="71"/>
      <c r="T26" s="21"/>
      <c r="U26" s="21"/>
      <c r="V26" s="21"/>
      <c r="W26" s="21"/>
      <c r="X26" s="21"/>
      <c r="Y26" s="21"/>
      <c r="Z26" s="168"/>
    </row>
    <row r="27" spans="1:26" ht="13.5" thickBot="1">
      <c r="A27" s="168"/>
      <c r="B27" s="200"/>
      <c r="C27" s="107">
        <v>3</v>
      </c>
      <c r="D27" s="183" t="s">
        <v>107</v>
      </c>
      <c r="E27" s="183"/>
      <c r="F27" s="71"/>
      <c r="G27" s="71"/>
      <c r="H27" s="21"/>
      <c r="I27" s="21"/>
      <c r="J27" s="21"/>
      <c r="K27" s="21"/>
      <c r="L27" s="71"/>
      <c r="M27" s="21"/>
      <c r="N27" s="21"/>
      <c r="O27" s="71"/>
      <c r="P27" s="71"/>
      <c r="Q27" s="21"/>
      <c r="R27" s="21"/>
      <c r="S27" s="21"/>
      <c r="T27" s="71"/>
      <c r="U27" s="71"/>
      <c r="V27" s="71"/>
      <c r="W27" s="71"/>
      <c r="X27" s="71"/>
      <c r="Y27" s="71"/>
      <c r="Z27" s="168"/>
    </row>
    <row r="28" spans="1:26" ht="13.5" thickBot="1">
      <c r="A28" s="168"/>
      <c r="B28" s="200"/>
      <c r="C28" s="11"/>
      <c r="D28" s="180" t="s">
        <v>66</v>
      </c>
      <c r="E28" s="181"/>
      <c r="F28" s="41" t="str">
        <f>IF(SUMPRODUCT(ISTEXT(F25:F27)*1)&gt;2,"C",IF(SUMPRODUCT(ISTEXT(F25:F27)*1)&gt;0,(MIN(SUMPRODUCT(ISTEXT(F25:F27)*1),3))/3*100," "))</f>
        <v xml:space="preserve"> </v>
      </c>
      <c r="G28" s="41" t="str">
        <f t="shared" ref="G28:Y28" si="3">IF(SUMPRODUCT(ISTEXT(G25:G27)*1)&gt;2,"C",IF(SUMPRODUCT(ISTEXT(G25:G27)*1)&gt;0,(MIN(SUMPRODUCT(ISTEXT(G25:G27)*1),3))/3*100," "))</f>
        <v xml:space="preserve"> </v>
      </c>
      <c r="H28" s="41" t="str">
        <f t="shared" si="3"/>
        <v xml:space="preserve"> </v>
      </c>
      <c r="I28" s="41" t="str">
        <f t="shared" si="3"/>
        <v xml:space="preserve"> </v>
      </c>
      <c r="J28" s="41" t="str">
        <f t="shared" si="3"/>
        <v xml:space="preserve"> </v>
      </c>
      <c r="K28" s="41" t="str">
        <f t="shared" si="3"/>
        <v xml:space="preserve"> </v>
      </c>
      <c r="L28" s="41" t="str">
        <f t="shared" si="3"/>
        <v xml:space="preserve"> </v>
      </c>
      <c r="M28" s="41" t="str">
        <f t="shared" si="3"/>
        <v xml:space="preserve"> </v>
      </c>
      <c r="N28" s="41" t="str">
        <f t="shared" si="3"/>
        <v xml:space="preserve"> </v>
      </c>
      <c r="O28" s="41" t="str">
        <f t="shared" si="3"/>
        <v xml:space="preserve"> </v>
      </c>
      <c r="P28" s="41" t="str">
        <f t="shared" si="3"/>
        <v xml:space="preserve"> </v>
      </c>
      <c r="Q28" s="41" t="str">
        <f t="shared" si="3"/>
        <v xml:space="preserve"> </v>
      </c>
      <c r="R28" s="41" t="str">
        <f t="shared" si="3"/>
        <v xml:space="preserve"> </v>
      </c>
      <c r="S28" s="41" t="str">
        <f t="shared" si="3"/>
        <v xml:space="preserve"> </v>
      </c>
      <c r="T28" s="41" t="str">
        <f t="shared" si="3"/>
        <v xml:space="preserve"> </v>
      </c>
      <c r="U28" s="41" t="str">
        <f t="shared" si="3"/>
        <v xml:space="preserve"> </v>
      </c>
      <c r="V28" s="41" t="str">
        <f t="shared" si="3"/>
        <v xml:space="preserve"> </v>
      </c>
      <c r="W28" s="41" t="str">
        <f t="shared" si="3"/>
        <v xml:space="preserve"> </v>
      </c>
      <c r="X28" s="41" t="str">
        <f t="shared" si="3"/>
        <v xml:space="preserve"> </v>
      </c>
      <c r="Y28" s="41" t="str">
        <f t="shared" si="3"/>
        <v xml:space="preserve"> </v>
      </c>
      <c r="Z28" s="168"/>
    </row>
    <row r="29" spans="1:26" ht="20.25" customHeight="1">
      <c r="A29" s="168"/>
      <c r="B29" s="200"/>
      <c r="C29" s="47" t="s">
        <v>86</v>
      </c>
      <c r="D29" s="48"/>
      <c r="F29" s="43" t="s">
        <v>68</v>
      </c>
      <c r="Z29" s="168"/>
    </row>
    <row r="30" spans="1:26">
      <c r="A30" s="168"/>
      <c r="B30" s="200"/>
      <c r="C30" s="107" t="s">
        <v>73</v>
      </c>
      <c r="D30" s="183" t="s">
        <v>101</v>
      </c>
      <c r="E30" s="184"/>
      <c r="F30" s="71"/>
      <c r="G30" s="21"/>
      <c r="H30" s="21"/>
      <c r="I30" s="21"/>
      <c r="J30" s="21"/>
      <c r="K30" s="21"/>
      <c r="L30" s="21"/>
      <c r="M30" s="21"/>
      <c r="N30" s="21"/>
      <c r="O30" s="21"/>
      <c r="P30" s="21"/>
      <c r="Q30" s="21"/>
      <c r="R30" s="21"/>
      <c r="S30" s="21"/>
      <c r="T30" s="21"/>
      <c r="U30" s="21"/>
      <c r="V30" s="21"/>
      <c r="W30" s="21"/>
      <c r="X30" s="21"/>
      <c r="Y30" s="21"/>
      <c r="Z30" s="168"/>
    </row>
    <row r="31" spans="1:26">
      <c r="A31" s="168"/>
      <c r="B31" s="200"/>
      <c r="C31" s="107" t="s">
        <v>74</v>
      </c>
      <c r="D31" s="183" t="s">
        <v>102</v>
      </c>
      <c r="E31" s="184"/>
      <c r="F31" s="71"/>
      <c r="G31" s="21"/>
      <c r="H31" s="21"/>
      <c r="I31" s="21"/>
      <c r="J31" s="21"/>
      <c r="K31" s="21"/>
      <c r="L31" s="21"/>
      <c r="M31" s="21"/>
      <c r="N31" s="21"/>
      <c r="O31" s="21"/>
      <c r="P31" s="21"/>
      <c r="Q31" s="21"/>
      <c r="R31" s="21"/>
      <c r="S31" s="21"/>
      <c r="T31" s="21"/>
      <c r="U31" s="21"/>
      <c r="V31" s="21"/>
      <c r="W31" s="21"/>
      <c r="X31" s="21"/>
      <c r="Y31" s="21"/>
      <c r="Z31" s="168"/>
    </row>
    <row r="32" spans="1:26">
      <c r="A32" s="168"/>
      <c r="B32" s="200"/>
      <c r="C32" s="107">
        <v>2</v>
      </c>
      <c r="D32" s="183" t="s">
        <v>103</v>
      </c>
      <c r="E32" s="183"/>
      <c r="F32" s="71"/>
      <c r="G32" s="21"/>
      <c r="H32" s="21"/>
      <c r="I32" s="21"/>
      <c r="J32" s="21"/>
      <c r="K32" s="21"/>
      <c r="L32" s="21"/>
      <c r="M32" s="21"/>
      <c r="N32" s="21"/>
      <c r="O32" s="21"/>
      <c r="P32" s="21"/>
      <c r="Q32" s="21"/>
      <c r="R32" s="21"/>
      <c r="S32" s="21"/>
      <c r="T32" s="21"/>
      <c r="U32" s="21"/>
      <c r="V32" s="21"/>
      <c r="W32" s="21"/>
      <c r="X32" s="21"/>
      <c r="Y32" s="21"/>
      <c r="Z32" s="168"/>
    </row>
    <row r="33" spans="1:26" ht="13.5" thickBot="1">
      <c r="A33" s="168"/>
      <c r="B33" s="200"/>
      <c r="C33" s="107">
        <v>3</v>
      </c>
      <c r="D33" s="182" t="s">
        <v>104</v>
      </c>
      <c r="E33" s="182"/>
      <c r="F33" s="71"/>
      <c r="G33" s="21"/>
      <c r="H33" s="21"/>
      <c r="I33" s="21"/>
      <c r="J33" s="21"/>
      <c r="K33" s="21"/>
      <c r="L33" s="21"/>
      <c r="M33" s="21"/>
      <c r="N33" s="21"/>
      <c r="O33" s="21"/>
      <c r="P33" s="21"/>
      <c r="Q33" s="21"/>
      <c r="R33" s="21"/>
      <c r="S33" s="21"/>
      <c r="T33" s="21"/>
      <c r="U33" s="21"/>
      <c r="V33" s="21"/>
      <c r="W33" s="21"/>
      <c r="X33" s="21"/>
      <c r="Y33" s="21"/>
      <c r="Z33" s="168"/>
    </row>
    <row r="34" spans="1:26" ht="13.5" thickBot="1">
      <c r="A34" s="168"/>
      <c r="B34" s="200"/>
      <c r="C34" s="11"/>
      <c r="D34" s="180" t="s">
        <v>66</v>
      </c>
      <c r="E34" s="181"/>
      <c r="F34" s="41" t="str">
        <f>IF(SUMPRODUCT(ISTEXT(F30:F33)*1)&gt;3,"C",IF(SUMPRODUCT(ISTEXT(F30:F33)*1)&gt;0,SUMPRODUCT(ISTEXT(F30:F33)*1)/4*100," "))</f>
        <v xml:space="preserve"> </v>
      </c>
      <c r="G34" s="41" t="str">
        <f t="shared" ref="G34:Y34" si="4">IF(SUMPRODUCT(ISTEXT(G30:G33)*1)&gt;3,"C",IF(SUMPRODUCT(ISTEXT(G30:G33)*1)&gt;0,SUMPRODUCT(ISTEXT(G30:G33)*1)/4*100," "))</f>
        <v xml:space="preserve"> </v>
      </c>
      <c r="H34" s="41" t="str">
        <f t="shared" si="4"/>
        <v xml:space="preserve"> </v>
      </c>
      <c r="I34" s="41" t="str">
        <f t="shared" si="4"/>
        <v xml:space="preserve"> </v>
      </c>
      <c r="J34" s="41" t="str">
        <f t="shared" si="4"/>
        <v xml:space="preserve"> </v>
      </c>
      <c r="K34" s="41" t="str">
        <f t="shared" si="4"/>
        <v xml:space="preserve"> </v>
      </c>
      <c r="L34" s="41" t="str">
        <f t="shared" si="4"/>
        <v xml:space="preserve"> </v>
      </c>
      <c r="M34" s="41" t="str">
        <f t="shared" si="4"/>
        <v xml:space="preserve"> </v>
      </c>
      <c r="N34" s="41" t="str">
        <f t="shared" si="4"/>
        <v xml:space="preserve"> </v>
      </c>
      <c r="O34" s="41" t="str">
        <f t="shared" si="4"/>
        <v xml:space="preserve"> </v>
      </c>
      <c r="P34" s="41" t="str">
        <f t="shared" si="4"/>
        <v xml:space="preserve"> </v>
      </c>
      <c r="Q34" s="41" t="str">
        <f t="shared" si="4"/>
        <v xml:space="preserve"> </v>
      </c>
      <c r="R34" s="41" t="str">
        <f t="shared" si="4"/>
        <v xml:space="preserve"> </v>
      </c>
      <c r="S34" s="41" t="str">
        <f t="shared" si="4"/>
        <v xml:space="preserve"> </v>
      </c>
      <c r="T34" s="41" t="str">
        <f t="shared" si="4"/>
        <v xml:space="preserve"> </v>
      </c>
      <c r="U34" s="41" t="str">
        <f t="shared" si="4"/>
        <v xml:space="preserve"> </v>
      </c>
      <c r="V34" s="41" t="str">
        <f t="shared" si="4"/>
        <v xml:space="preserve"> </v>
      </c>
      <c r="W34" s="41" t="str">
        <f t="shared" si="4"/>
        <v xml:space="preserve"> </v>
      </c>
      <c r="X34" s="41" t="str">
        <f t="shared" si="4"/>
        <v xml:space="preserve"> </v>
      </c>
      <c r="Y34" s="41" t="str">
        <f t="shared" si="4"/>
        <v xml:space="preserve"> </v>
      </c>
      <c r="Z34" s="168"/>
    </row>
    <row r="35" spans="1:26">
      <c r="A35" s="10"/>
      <c r="B35" s="201"/>
      <c r="C35" s="11"/>
      <c r="D35" s="10"/>
      <c r="E35" s="10"/>
      <c r="F35" s="10"/>
      <c r="G35" s="10"/>
      <c r="H35" s="10"/>
      <c r="I35" s="10"/>
      <c r="J35" s="10"/>
      <c r="K35" s="10"/>
      <c r="L35" s="10"/>
      <c r="M35" s="10"/>
      <c r="N35" s="10"/>
      <c r="O35" s="10"/>
      <c r="P35" s="10"/>
      <c r="Q35" s="10"/>
      <c r="R35" s="10"/>
      <c r="S35" s="10"/>
      <c r="T35" s="10"/>
      <c r="U35" s="10"/>
      <c r="V35" s="10"/>
      <c r="W35" s="10"/>
      <c r="X35" s="10"/>
      <c r="Y35" s="10"/>
    </row>
    <row r="36" spans="1:26" ht="12.75" customHeight="1">
      <c r="A36" s="10"/>
      <c r="B36" s="201"/>
      <c r="C36" s="109"/>
      <c r="D36" s="49"/>
      <c r="E36" s="10"/>
      <c r="F36" s="10"/>
      <c r="G36" s="10"/>
      <c r="H36" s="10"/>
      <c r="I36" s="10"/>
      <c r="J36" s="10"/>
      <c r="K36" s="10"/>
      <c r="L36" s="10"/>
      <c r="M36" s="10"/>
      <c r="N36" s="10"/>
      <c r="O36" s="10"/>
      <c r="P36" s="10"/>
      <c r="Q36" s="10"/>
      <c r="R36" s="10"/>
      <c r="S36" s="10"/>
      <c r="T36" s="10"/>
      <c r="U36" s="10"/>
      <c r="V36" s="10"/>
      <c r="W36" s="10"/>
      <c r="X36" s="10"/>
      <c r="Y36" s="10"/>
    </row>
    <row r="37" spans="1:26">
      <c r="A37" s="10"/>
      <c r="B37" s="201"/>
      <c r="C37" s="11"/>
      <c r="D37" s="10"/>
      <c r="E37" s="10"/>
      <c r="F37" s="10"/>
      <c r="G37" s="10"/>
      <c r="H37" s="10"/>
      <c r="I37" s="10"/>
      <c r="J37" s="10"/>
      <c r="K37" s="10"/>
      <c r="L37" s="10"/>
      <c r="M37" s="10"/>
      <c r="N37" s="10"/>
      <c r="O37" s="10"/>
      <c r="P37" s="10"/>
      <c r="Q37" s="10"/>
      <c r="R37" s="10"/>
      <c r="S37" s="10"/>
      <c r="T37" s="10"/>
      <c r="U37" s="10"/>
      <c r="V37" s="10"/>
      <c r="W37" s="10"/>
      <c r="X37" s="10"/>
      <c r="Y37" s="10"/>
    </row>
    <row r="38" spans="1:26">
      <c r="A38" s="10"/>
      <c r="B38" s="201"/>
      <c r="C38" s="11"/>
      <c r="D38" s="10"/>
      <c r="E38" s="10"/>
      <c r="F38" s="10"/>
      <c r="G38" s="10"/>
      <c r="H38" s="10"/>
      <c r="I38" s="10"/>
      <c r="J38" s="10"/>
      <c r="K38" s="10"/>
      <c r="L38" s="10"/>
      <c r="M38" s="10"/>
      <c r="N38" s="10"/>
      <c r="O38" s="10"/>
      <c r="P38" s="10"/>
      <c r="Q38" s="10"/>
      <c r="R38" s="10"/>
      <c r="S38" s="10"/>
      <c r="T38" s="10"/>
      <c r="U38" s="10"/>
      <c r="V38" s="10"/>
      <c r="W38" s="10"/>
      <c r="X38" s="10"/>
      <c r="Y38" s="10"/>
    </row>
    <row r="39" spans="1:26">
      <c r="A39" s="10"/>
      <c r="B39" s="201"/>
      <c r="C39" s="11"/>
      <c r="D39" s="10"/>
      <c r="E39" s="10"/>
      <c r="F39" s="10"/>
      <c r="G39" s="10"/>
      <c r="H39" s="10"/>
      <c r="I39" s="10"/>
      <c r="J39" s="10"/>
      <c r="K39" s="10"/>
      <c r="L39" s="10"/>
      <c r="M39" s="10"/>
      <c r="N39" s="10"/>
      <c r="O39" s="10"/>
      <c r="P39" s="10"/>
      <c r="Q39" s="10"/>
      <c r="R39" s="10"/>
      <c r="S39" s="10"/>
      <c r="T39" s="10"/>
      <c r="U39" s="10"/>
      <c r="V39" s="10"/>
      <c r="W39" s="10"/>
      <c r="X39" s="10"/>
      <c r="Y39" s="10"/>
    </row>
    <row r="40" spans="1:26">
      <c r="A40" s="10"/>
      <c r="B40" s="201"/>
      <c r="C40" s="11"/>
      <c r="D40" s="10"/>
      <c r="E40" s="10"/>
      <c r="F40" s="10"/>
      <c r="G40" s="10"/>
      <c r="H40" s="10"/>
      <c r="I40" s="10"/>
      <c r="J40" s="10"/>
      <c r="K40" s="10"/>
      <c r="L40" s="10"/>
      <c r="M40" s="10"/>
      <c r="N40" s="10"/>
      <c r="O40" s="10"/>
      <c r="P40" s="10"/>
      <c r="Q40" s="10"/>
      <c r="R40" s="10"/>
      <c r="S40" s="10"/>
      <c r="T40" s="10"/>
      <c r="U40" s="10"/>
      <c r="V40" s="10"/>
      <c r="W40" s="10"/>
      <c r="X40" s="10"/>
      <c r="Y40" s="10"/>
    </row>
    <row r="41" spans="1:26">
      <c r="A41" s="10"/>
      <c r="B41" s="201"/>
      <c r="C41" s="11"/>
      <c r="D41" s="10"/>
      <c r="E41" s="10"/>
      <c r="F41" s="10"/>
      <c r="G41" s="10"/>
      <c r="H41" s="10"/>
      <c r="I41" s="10"/>
      <c r="J41" s="10"/>
      <c r="K41" s="10"/>
      <c r="L41" s="10"/>
      <c r="M41" s="10"/>
      <c r="N41" s="10"/>
      <c r="O41" s="10"/>
      <c r="P41" s="10"/>
      <c r="Q41" s="10"/>
      <c r="R41" s="10"/>
      <c r="S41" s="10"/>
      <c r="T41" s="10"/>
      <c r="U41" s="10"/>
      <c r="V41" s="10"/>
      <c r="W41" s="10"/>
      <c r="X41" s="10"/>
      <c r="Y41" s="10"/>
    </row>
    <row r="42" spans="1:26">
      <c r="A42" s="10"/>
      <c r="B42" s="201"/>
      <c r="C42" s="11"/>
      <c r="D42" s="10"/>
      <c r="E42" s="10"/>
      <c r="F42" s="10"/>
      <c r="G42" s="10"/>
      <c r="H42" s="10"/>
      <c r="I42" s="10"/>
      <c r="J42" s="10"/>
      <c r="K42" s="10"/>
      <c r="L42" s="10"/>
      <c r="M42" s="10"/>
      <c r="N42" s="10"/>
      <c r="O42" s="10"/>
      <c r="P42" s="10"/>
      <c r="Q42" s="10"/>
      <c r="R42" s="10"/>
      <c r="S42" s="10"/>
      <c r="T42" s="10"/>
      <c r="U42" s="10"/>
      <c r="V42" s="10"/>
      <c r="W42" s="10"/>
      <c r="X42" s="10"/>
      <c r="Y42" s="10"/>
    </row>
    <row r="43" spans="1:26">
      <c r="A43" s="10"/>
      <c r="B43" s="201"/>
      <c r="C43" s="11"/>
      <c r="D43" s="10"/>
      <c r="E43" s="10"/>
      <c r="F43" s="10"/>
      <c r="G43" s="10"/>
      <c r="H43" s="10"/>
      <c r="I43" s="10"/>
      <c r="J43" s="10"/>
      <c r="K43" s="10"/>
      <c r="L43" s="10"/>
      <c r="M43" s="10"/>
      <c r="N43" s="10"/>
      <c r="O43" s="10"/>
      <c r="P43" s="10"/>
      <c r="Q43" s="10"/>
      <c r="R43" s="10"/>
      <c r="S43" s="10"/>
      <c r="T43" s="10"/>
      <c r="U43" s="10"/>
      <c r="V43" s="10"/>
      <c r="W43" s="10"/>
      <c r="X43" s="10"/>
      <c r="Y43" s="10"/>
    </row>
    <row r="44" spans="1:26">
      <c r="A44" s="10"/>
      <c r="B44" s="201"/>
      <c r="C44" s="11"/>
      <c r="D44" s="10"/>
      <c r="E44" s="10"/>
      <c r="F44" s="10"/>
      <c r="G44" s="10"/>
      <c r="H44" s="10"/>
      <c r="I44" s="10"/>
      <c r="J44" s="10"/>
      <c r="K44" s="10"/>
      <c r="L44" s="10"/>
      <c r="M44" s="10"/>
      <c r="N44" s="10"/>
      <c r="O44" s="10"/>
      <c r="P44" s="10"/>
      <c r="Q44" s="10"/>
      <c r="R44" s="10"/>
      <c r="S44" s="10"/>
      <c r="T44" s="10"/>
      <c r="U44" s="10"/>
      <c r="V44" s="10"/>
      <c r="W44" s="10"/>
      <c r="X44" s="10"/>
      <c r="Y44" s="10"/>
    </row>
    <row r="45" spans="1:26">
      <c r="A45" s="10"/>
      <c r="B45" s="201"/>
      <c r="C45" s="11"/>
      <c r="D45" s="10"/>
      <c r="E45" s="10"/>
      <c r="F45" s="10"/>
      <c r="G45" s="10"/>
      <c r="H45" s="10"/>
      <c r="I45" s="10"/>
      <c r="J45" s="10"/>
      <c r="K45" s="10"/>
      <c r="L45" s="10"/>
      <c r="M45" s="10"/>
      <c r="N45" s="10"/>
      <c r="O45" s="10"/>
      <c r="P45" s="10"/>
      <c r="Q45" s="10"/>
      <c r="R45" s="10"/>
      <c r="S45" s="10"/>
      <c r="T45" s="10"/>
      <c r="U45" s="10"/>
      <c r="V45" s="10"/>
      <c r="W45" s="10"/>
      <c r="X45" s="10"/>
      <c r="Y45" s="10"/>
    </row>
  </sheetData>
  <sheetProtection algorithmName="SHA-512" hashValue="VaM8/Yc28Qp+zamydwswByJXYWgYL7PiUvF8dIUdAyjcufJS/qtVIhNQRYO68PGAkexaEHDzVZONsx5wECb1aQ==" saltValue="Qzd/mELofXD3CMsRtqMFeQ==" spinCount="100000" sheet="1" selectLockedCells="1"/>
  <mergeCells count="49">
    <mergeCell ref="X1:X4"/>
    <mergeCell ref="Y1:Y4"/>
    <mergeCell ref="K1:K4"/>
    <mergeCell ref="F1:F4"/>
    <mergeCell ref="U1:U4"/>
    <mergeCell ref="V1:V4"/>
    <mergeCell ref="W1:W4"/>
    <mergeCell ref="D34:E34"/>
    <mergeCell ref="D15:E15"/>
    <mergeCell ref="D16:E16"/>
    <mergeCell ref="D32:E32"/>
    <mergeCell ref="D17:E17"/>
    <mergeCell ref="T1:T4"/>
    <mergeCell ref="Q1:Q4"/>
    <mergeCell ref="N1:N4"/>
    <mergeCell ref="P1:P4"/>
    <mergeCell ref="R1:R4"/>
    <mergeCell ref="O1:O4"/>
    <mergeCell ref="S1:S4"/>
    <mergeCell ref="D14:E14"/>
    <mergeCell ref="D33:E33"/>
    <mergeCell ref="C4:E4"/>
    <mergeCell ref="D23:E23"/>
    <mergeCell ref="I1:I4"/>
    <mergeCell ref="D7:E7"/>
    <mergeCell ref="D19:E19"/>
    <mergeCell ref="D20:E20"/>
    <mergeCell ref="D21:E21"/>
    <mergeCell ref="D10:E10"/>
    <mergeCell ref="D11:E11"/>
    <mergeCell ref="D9:E9"/>
    <mergeCell ref="D26:E26"/>
    <mergeCell ref="D27:E27"/>
    <mergeCell ref="A1:A34"/>
    <mergeCell ref="Z1:Z34"/>
    <mergeCell ref="D22:E22"/>
    <mergeCell ref="D30:E30"/>
    <mergeCell ref="D31:E31"/>
    <mergeCell ref="D25:E25"/>
    <mergeCell ref="D28:E28"/>
    <mergeCell ref="D13:E13"/>
    <mergeCell ref="M1:M4"/>
    <mergeCell ref="H1:H4"/>
    <mergeCell ref="J1:J4"/>
    <mergeCell ref="D8:E8"/>
    <mergeCell ref="D6:E6"/>
    <mergeCell ref="G1:G4"/>
    <mergeCell ref="L1:L4"/>
    <mergeCell ref="L5:T5"/>
  </mergeCells>
  <phoneticPr fontId="2" type="noConversion"/>
  <pageMargins left="0.75" right="0.7" top="1" bottom="1" header="0.5" footer="0.5"/>
  <pageSetup scale="76" orientation="portrait" r:id="rId1"/>
  <headerFooter alignWithMargins="0">
    <oddHeader>&amp;C&amp;"Arial,Bold"&amp;14TigerTrax&amp;12
Achievements - &amp;D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A5D29-8FEA-4BBF-AE67-D1F31E0324EC}">
  <dimension ref="A1:Z39"/>
  <sheetViews>
    <sheetView showGridLines="0" zoomScaleNormal="100" workbookViewId="0">
      <pane xSplit="1" ySplit="4" topLeftCell="B5" activePane="bottomRight" state="frozen"/>
      <selection pane="topRight" activeCell="B1" sqref="B1"/>
      <selection pane="bottomLeft" activeCell="A5" sqref="A5"/>
      <selection pane="bottomRight" activeCell="F6" sqref="F6"/>
    </sheetView>
  </sheetViews>
  <sheetFormatPr defaultColWidth="9.140625" defaultRowHeight="12.75"/>
  <cols>
    <col min="1" max="1" width="3.140625" style="12" customWidth="1"/>
    <col min="2" max="2" width="9.7109375" style="199" customWidth="1"/>
    <col min="3" max="3" width="2.5703125" style="108" customWidth="1"/>
    <col min="4" max="4" width="15.7109375" style="12" customWidth="1"/>
    <col min="5" max="5" width="17.140625" style="12" customWidth="1"/>
    <col min="6" max="25" width="3.42578125" style="12" customWidth="1"/>
    <col min="26" max="26" width="3.140625" style="12" customWidth="1"/>
    <col min="27" max="16384" width="9.140625" style="12"/>
  </cols>
  <sheetData>
    <row r="1" spans="1:26" ht="12.75" customHeight="1">
      <c r="A1" s="168" t="s">
        <v>139</v>
      </c>
      <c r="B1" s="203"/>
      <c r="C1" s="106"/>
      <c r="D1" s="5" t="s">
        <v>0</v>
      </c>
      <c r="E1" s="6" t="str">
        <f>Instructions!F3</f>
        <v xml:space="preserve"> </v>
      </c>
      <c r="F1" s="151" t="str">
        <f ca="1">'Scout 1'!$A1</f>
        <v>Scout 1</v>
      </c>
      <c r="G1" s="151" t="str">
        <f ca="1">'Scout 2'!$A1</f>
        <v>Scout 2</v>
      </c>
      <c r="H1" s="151" t="str">
        <f ca="1">'Scout 3'!$A1</f>
        <v>Scout 3</v>
      </c>
      <c r="I1" s="151" t="str">
        <f ca="1">'Scout 4'!$A1</f>
        <v>Scout 4</v>
      </c>
      <c r="J1" s="151" t="str">
        <f ca="1">'Scout 5'!$A1</f>
        <v>Scout 5</v>
      </c>
      <c r="K1" s="151" t="str">
        <f ca="1">'Scout 6'!$A1</f>
        <v>Scout 6</v>
      </c>
      <c r="L1" s="151" t="str">
        <f ca="1">'Scout 7'!$A1</f>
        <v>Scout 7</v>
      </c>
      <c r="M1" s="151" t="str">
        <f ca="1">'Scout 8'!$A1</f>
        <v>Scout 8</v>
      </c>
      <c r="N1" s="151" t="str">
        <f ca="1">'Scout 9'!$A1</f>
        <v>Scout 9</v>
      </c>
      <c r="O1" s="151" t="str">
        <f ca="1">'Scout 10'!$A1</f>
        <v>Scout 10</v>
      </c>
      <c r="P1" s="151" t="str">
        <f ca="1">'Scout 11'!$A1</f>
        <v>Scout 11</v>
      </c>
      <c r="Q1" s="151" t="str">
        <f ca="1">'Scout 12'!$A1</f>
        <v>Scout 12</v>
      </c>
      <c r="R1" s="151" t="str">
        <f ca="1">'Scout 13'!$A1</f>
        <v>Scout 13</v>
      </c>
      <c r="S1" s="151" t="str">
        <f ca="1">'Scout 14'!$A1</f>
        <v>Scout 14</v>
      </c>
      <c r="T1" s="151" t="str">
        <f ca="1">'Scout 15'!$A1</f>
        <v>Scout 15</v>
      </c>
      <c r="U1" s="151" t="str">
        <f ca="1">'Scout 16'!$A1</f>
        <v>Scout 16</v>
      </c>
      <c r="V1" s="151" t="str">
        <f ca="1">'Scout 17'!$A1</f>
        <v>Scout 17</v>
      </c>
      <c r="W1" s="151" t="str">
        <f ca="1">'Scout 18'!$A1</f>
        <v>Scout 18</v>
      </c>
      <c r="X1" s="151" t="str">
        <f ca="1">'Scout 19'!$A1</f>
        <v>Scout 19</v>
      </c>
      <c r="Y1" s="151" t="str">
        <f ca="1">'Scout 20'!$A1</f>
        <v>Scout 20</v>
      </c>
      <c r="Z1" s="168" t="s">
        <v>139</v>
      </c>
    </row>
    <row r="2" spans="1:26" ht="12.75" customHeight="1">
      <c r="A2" s="168"/>
      <c r="B2" s="203"/>
      <c r="C2" s="124"/>
      <c r="D2" s="8" t="s">
        <v>1</v>
      </c>
      <c r="E2" s="9" t="str">
        <f>Instructions!F5</f>
        <v xml:space="preserve"> </v>
      </c>
      <c r="F2" s="152"/>
      <c r="G2" s="152"/>
      <c r="H2" s="152"/>
      <c r="I2" s="152"/>
      <c r="J2" s="152"/>
      <c r="K2" s="152"/>
      <c r="L2" s="152"/>
      <c r="M2" s="152"/>
      <c r="N2" s="152"/>
      <c r="O2" s="152"/>
      <c r="P2" s="152"/>
      <c r="Q2" s="152"/>
      <c r="R2" s="152"/>
      <c r="S2" s="152"/>
      <c r="T2" s="152"/>
      <c r="U2" s="152"/>
      <c r="V2" s="152"/>
      <c r="W2" s="152"/>
      <c r="X2" s="152"/>
      <c r="Y2" s="152"/>
      <c r="Z2" s="168"/>
    </row>
    <row r="3" spans="1:26">
      <c r="A3" s="168"/>
      <c r="B3" s="203"/>
      <c r="C3" s="124"/>
      <c r="D3" s="10"/>
      <c r="E3" s="40"/>
      <c r="F3" s="152"/>
      <c r="G3" s="152"/>
      <c r="H3" s="152"/>
      <c r="I3" s="152"/>
      <c r="J3" s="152"/>
      <c r="K3" s="152"/>
      <c r="L3" s="152"/>
      <c r="M3" s="152"/>
      <c r="N3" s="152"/>
      <c r="O3" s="152"/>
      <c r="P3" s="152"/>
      <c r="Q3" s="152"/>
      <c r="R3" s="152"/>
      <c r="S3" s="152"/>
      <c r="T3" s="152"/>
      <c r="U3" s="152"/>
      <c r="V3" s="152"/>
      <c r="W3" s="152"/>
      <c r="X3" s="152"/>
      <c r="Y3" s="152"/>
      <c r="Z3" s="168"/>
    </row>
    <row r="4" spans="1:26" ht="12.75" customHeight="1">
      <c r="A4" s="168"/>
      <c r="B4" s="203"/>
      <c r="C4" s="189" t="s">
        <v>2</v>
      </c>
      <c r="D4" s="173"/>
      <c r="E4" s="174"/>
      <c r="F4" s="152"/>
      <c r="G4" s="152"/>
      <c r="H4" s="152"/>
      <c r="I4" s="152"/>
      <c r="J4" s="152"/>
      <c r="K4" s="152"/>
      <c r="L4" s="152"/>
      <c r="M4" s="152"/>
      <c r="N4" s="152"/>
      <c r="O4" s="152"/>
      <c r="P4" s="152"/>
      <c r="Q4" s="152"/>
      <c r="R4" s="152"/>
      <c r="S4" s="152"/>
      <c r="T4" s="152"/>
      <c r="U4" s="152"/>
      <c r="V4" s="152"/>
      <c r="W4" s="152"/>
      <c r="X4" s="152"/>
      <c r="Y4" s="152"/>
      <c r="Z4" s="168"/>
    </row>
    <row r="5" spans="1:26" ht="20.25" customHeight="1">
      <c r="A5" s="168"/>
      <c r="B5" s="203"/>
      <c r="C5" s="126"/>
      <c r="D5" s="42" t="s">
        <v>112</v>
      </c>
      <c r="E5" s="43"/>
      <c r="F5" s="43" t="s">
        <v>68</v>
      </c>
      <c r="G5" s="43"/>
      <c r="H5" s="44"/>
      <c r="I5" s="44"/>
      <c r="J5" s="44"/>
      <c r="K5" s="44"/>
      <c r="L5" s="185"/>
      <c r="M5" s="186"/>
      <c r="N5" s="186"/>
      <c r="O5" s="186"/>
      <c r="P5" s="186"/>
      <c r="Q5" s="186"/>
      <c r="R5" s="186"/>
      <c r="S5" s="186"/>
      <c r="T5" s="186"/>
      <c r="U5" s="123"/>
      <c r="Z5" s="168"/>
    </row>
    <row r="6" spans="1:26">
      <c r="A6" s="168"/>
      <c r="B6" s="203"/>
      <c r="C6" s="107">
        <v>1</v>
      </c>
      <c r="D6" s="204" t="s">
        <v>113</v>
      </c>
      <c r="E6" s="184"/>
      <c r="F6" s="118"/>
      <c r="G6" s="118"/>
      <c r="H6" s="118"/>
      <c r="I6" s="118"/>
      <c r="J6" s="21"/>
      <c r="K6" s="21"/>
      <c r="L6" s="21"/>
      <c r="M6" s="21"/>
      <c r="N6" s="21"/>
      <c r="O6" s="21"/>
      <c r="P6" s="21"/>
      <c r="Q6" s="21"/>
      <c r="R6" s="21"/>
      <c r="S6" s="21"/>
      <c r="T6" s="21"/>
      <c r="U6" s="21"/>
      <c r="V6" s="21"/>
      <c r="W6" s="21"/>
      <c r="X6" s="21"/>
      <c r="Y6" s="21"/>
      <c r="Z6" s="168"/>
    </row>
    <row r="7" spans="1:26">
      <c r="A7" s="168"/>
      <c r="B7" s="203"/>
      <c r="C7" s="107">
        <v>2</v>
      </c>
      <c r="D7" s="204" t="s">
        <v>114</v>
      </c>
      <c r="E7" s="184"/>
      <c r="F7" s="118"/>
      <c r="G7" s="118"/>
      <c r="H7" s="118"/>
      <c r="I7" s="118"/>
      <c r="J7" s="21"/>
      <c r="K7" s="21"/>
      <c r="L7" s="21"/>
      <c r="M7" s="21"/>
      <c r="N7" s="21"/>
      <c r="O7" s="21"/>
      <c r="P7" s="21"/>
      <c r="Q7" s="21"/>
      <c r="R7" s="21"/>
      <c r="S7" s="21"/>
      <c r="T7" s="21"/>
      <c r="U7" s="21"/>
      <c r="V7" s="21"/>
      <c r="W7" s="21"/>
      <c r="X7" s="21"/>
      <c r="Y7" s="21"/>
      <c r="Z7" s="168"/>
    </row>
    <row r="8" spans="1:26" ht="13.5" thickBot="1">
      <c r="A8" s="168"/>
      <c r="B8" s="203"/>
      <c r="C8" s="107">
        <v>3</v>
      </c>
      <c r="D8" s="204" t="s">
        <v>115</v>
      </c>
      <c r="E8" s="183"/>
      <c r="F8" s="118"/>
      <c r="G8" s="118"/>
      <c r="H8" s="118"/>
      <c r="I8" s="118"/>
      <c r="J8" s="21"/>
      <c r="K8" s="21"/>
      <c r="L8" s="21"/>
      <c r="M8" s="21"/>
      <c r="N8" s="21"/>
      <c r="O8" s="21"/>
      <c r="P8" s="21"/>
      <c r="Q8" s="21"/>
      <c r="R8" s="21"/>
      <c r="S8" s="21"/>
      <c r="T8" s="21"/>
      <c r="U8" s="21"/>
      <c r="V8" s="21"/>
      <c r="W8" s="21"/>
      <c r="X8" s="21"/>
      <c r="Y8" s="21"/>
      <c r="Z8" s="168"/>
    </row>
    <row r="9" spans="1:26" ht="13.5" thickBot="1">
      <c r="A9" s="168"/>
      <c r="B9" s="203"/>
      <c r="D9" s="180" t="s">
        <v>66</v>
      </c>
      <c r="E9" s="181"/>
      <c r="F9" s="41" t="str">
        <f>IF(SUMPRODUCT(ISTEXT(F6:F8)*1)&gt;2,"C",IF(SUMPRODUCT(ISTEXT(F6:F8)*1)&gt;0,(MIN(SUMPRODUCT(ISTEXT(F6:F8)*1),3))/3*100," "))</f>
        <v xml:space="preserve"> </v>
      </c>
      <c r="G9" s="41" t="str">
        <f t="shared" ref="G9:Y9" si="0">IF(SUMPRODUCT(ISTEXT(G6:G8)*1)&gt;2,"C",IF(SUMPRODUCT(ISTEXT(G6:G8)*1)&gt;0,(MIN(SUMPRODUCT(ISTEXT(G6:G8)*1),3))/3*100," "))</f>
        <v xml:space="preserve"> </v>
      </c>
      <c r="H9" s="41" t="str">
        <f t="shared" si="0"/>
        <v xml:space="preserve"> </v>
      </c>
      <c r="I9" s="41" t="str">
        <f t="shared" si="0"/>
        <v xml:space="preserve"> </v>
      </c>
      <c r="J9" s="41" t="str">
        <f t="shared" si="0"/>
        <v xml:space="preserve"> </v>
      </c>
      <c r="K9" s="41" t="str">
        <f t="shared" si="0"/>
        <v xml:space="preserve"> </v>
      </c>
      <c r="L9" s="41" t="str">
        <f t="shared" si="0"/>
        <v xml:space="preserve"> </v>
      </c>
      <c r="M9" s="41" t="str">
        <f t="shared" si="0"/>
        <v xml:space="preserve"> </v>
      </c>
      <c r="N9" s="41" t="str">
        <f t="shared" si="0"/>
        <v xml:space="preserve"> </v>
      </c>
      <c r="O9" s="41" t="str">
        <f t="shared" si="0"/>
        <v xml:space="preserve"> </v>
      </c>
      <c r="P9" s="41" t="str">
        <f t="shared" si="0"/>
        <v xml:space="preserve"> </v>
      </c>
      <c r="Q9" s="41" t="str">
        <f t="shared" si="0"/>
        <v xml:space="preserve"> </v>
      </c>
      <c r="R9" s="41" t="str">
        <f t="shared" si="0"/>
        <v xml:space="preserve"> </v>
      </c>
      <c r="S9" s="41" t="str">
        <f t="shared" si="0"/>
        <v xml:space="preserve"> </v>
      </c>
      <c r="T9" s="41" t="str">
        <f t="shared" si="0"/>
        <v xml:space="preserve"> </v>
      </c>
      <c r="U9" s="41" t="str">
        <f t="shared" si="0"/>
        <v xml:space="preserve"> </v>
      </c>
      <c r="V9" s="41" t="str">
        <f t="shared" si="0"/>
        <v xml:space="preserve"> </v>
      </c>
      <c r="W9" s="41" t="str">
        <f t="shared" si="0"/>
        <v xml:space="preserve"> </v>
      </c>
      <c r="X9" s="41" t="str">
        <f t="shared" si="0"/>
        <v xml:space="preserve"> </v>
      </c>
      <c r="Y9" s="41" t="str">
        <f t="shared" si="0"/>
        <v xml:space="preserve"> </v>
      </c>
      <c r="Z9" s="168"/>
    </row>
    <row r="10" spans="1:26" ht="20.25" customHeight="1">
      <c r="A10" s="168"/>
      <c r="B10" s="203"/>
      <c r="C10" s="47"/>
      <c r="D10" s="34" t="s">
        <v>116</v>
      </c>
      <c r="E10" s="34"/>
      <c r="F10" s="46" t="s">
        <v>68</v>
      </c>
      <c r="G10" s="46"/>
      <c r="H10" s="46"/>
      <c r="I10" s="46"/>
      <c r="J10" s="46"/>
      <c r="K10" s="46"/>
      <c r="L10" s="46"/>
      <c r="M10" s="46"/>
      <c r="N10" s="46"/>
      <c r="O10" s="46"/>
      <c r="P10" s="46"/>
      <c r="Q10" s="46"/>
      <c r="R10" s="46"/>
      <c r="S10" s="46"/>
      <c r="T10" s="46"/>
      <c r="U10" s="46"/>
      <c r="V10" s="46"/>
      <c r="W10" s="46"/>
      <c r="X10" s="46"/>
      <c r="Y10" s="46"/>
      <c r="Z10" s="168"/>
    </row>
    <row r="11" spans="1:26">
      <c r="A11" s="168"/>
      <c r="B11" s="203"/>
      <c r="C11" s="107">
        <v>1</v>
      </c>
      <c r="D11" s="204" t="s">
        <v>117</v>
      </c>
      <c r="E11" s="184"/>
      <c r="F11" s="118"/>
      <c r="G11" s="21"/>
      <c r="H11" s="21"/>
      <c r="I11" s="21"/>
      <c r="J11" s="21"/>
      <c r="K11" s="21"/>
      <c r="L11" s="21"/>
      <c r="M11" s="21"/>
      <c r="N11" s="21"/>
      <c r="O11" s="21"/>
      <c r="P11" s="21"/>
      <c r="Q11" s="21"/>
      <c r="R11" s="21"/>
      <c r="S11" s="21"/>
      <c r="T11" s="21"/>
      <c r="U11" s="21"/>
      <c r="V11" s="21"/>
      <c r="W11" s="21"/>
      <c r="X11" s="21"/>
      <c r="Y11" s="21"/>
      <c r="Z11" s="168"/>
    </row>
    <row r="12" spans="1:26">
      <c r="A12" s="168"/>
      <c r="B12" s="203"/>
      <c r="C12" s="107">
        <v>2</v>
      </c>
      <c r="D12" s="205" t="s">
        <v>118</v>
      </c>
      <c r="E12" s="188"/>
      <c r="F12" s="118"/>
      <c r="G12" s="118"/>
      <c r="H12" s="118"/>
      <c r="I12" s="118"/>
      <c r="J12" s="21"/>
      <c r="K12" s="21"/>
      <c r="L12" s="71"/>
      <c r="M12" s="21"/>
      <c r="N12" s="21"/>
      <c r="O12" s="21"/>
      <c r="P12" s="21"/>
      <c r="Q12" s="21"/>
      <c r="R12" s="21"/>
      <c r="S12" s="21"/>
      <c r="T12" s="21"/>
      <c r="U12" s="21"/>
      <c r="V12" s="21"/>
      <c r="W12" s="21"/>
      <c r="X12" s="21"/>
      <c r="Y12" s="21"/>
      <c r="Z12" s="168"/>
    </row>
    <row r="13" spans="1:26" ht="13.5" thickBot="1">
      <c r="A13" s="168"/>
      <c r="B13" s="203"/>
      <c r="C13" s="107">
        <v>3</v>
      </c>
      <c r="D13" s="204" t="s">
        <v>119</v>
      </c>
      <c r="E13" s="184"/>
      <c r="F13" s="118"/>
      <c r="G13" s="118"/>
      <c r="H13" s="118"/>
      <c r="I13" s="118"/>
      <c r="J13" s="21"/>
      <c r="K13" s="21"/>
      <c r="L13" s="71"/>
      <c r="M13" s="21"/>
      <c r="N13" s="21"/>
      <c r="O13" s="21"/>
      <c r="P13" s="21"/>
      <c r="Q13" s="21"/>
      <c r="R13" s="21"/>
      <c r="S13" s="21"/>
      <c r="T13" s="21"/>
      <c r="U13" s="21"/>
      <c r="V13" s="21"/>
      <c r="W13" s="21"/>
      <c r="X13" s="21"/>
      <c r="Y13" s="21"/>
      <c r="Z13" s="168"/>
    </row>
    <row r="14" spans="1:26" ht="13.5" thickBot="1">
      <c r="A14" s="168"/>
      <c r="B14" s="203"/>
      <c r="C14" s="125"/>
      <c r="D14" s="180" t="s">
        <v>66</v>
      </c>
      <c r="E14" s="181"/>
      <c r="F14" s="41" t="str">
        <f>IF(SUMPRODUCT(ISTEXT(F11:F13)*1)&gt;2,"C",IF(SUMPRODUCT(ISTEXT(F11:F13)*1)&gt;0,(MIN(SUMPRODUCT(ISTEXT(F11:F13)*1),3))/3*100," "))</f>
        <v xml:space="preserve"> </v>
      </c>
      <c r="G14" s="41" t="str">
        <f t="shared" ref="G14:Y14" si="1">IF(SUMPRODUCT(ISTEXT(G11:G13)*1)&gt;2,"C",IF(SUMPRODUCT(ISTEXT(G11:G13)*1)&gt;0,(MIN(SUMPRODUCT(ISTEXT(G11:G13)*1),3))/3*100," "))</f>
        <v xml:space="preserve"> </v>
      </c>
      <c r="H14" s="41" t="str">
        <f t="shared" si="1"/>
        <v xml:space="preserve"> </v>
      </c>
      <c r="I14" s="41" t="str">
        <f t="shared" si="1"/>
        <v xml:space="preserve"> </v>
      </c>
      <c r="J14" s="41" t="str">
        <f t="shared" si="1"/>
        <v xml:space="preserve"> </v>
      </c>
      <c r="K14" s="41" t="str">
        <f t="shared" si="1"/>
        <v xml:space="preserve"> </v>
      </c>
      <c r="L14" s="41" t="str">
        <f t="shared" si="1"/>
        <v xml:space="preserve"> </v>
      </c>
      <c r="M14" s="41" t="str">
        <f t="shared" si="1"/>
        <v xml:space="preserve"> </v>
      </c>
      <c r="N14" s="41" t="str">
        <f t="shared" si="1"/>
        <v xml:space="preserve"> </v>
      </c>
      <c r="O14" s="41" t="str">
        <f t="shared" si="1"/>
        <v xml:space="preserve"> </v>
      </c>
      <c r="P14" s="41" t="str">
        <f t="shared" si="1"/>
        <v xml:space="preserve"> </v>
      </c>
      <c r="Q14" s="41" t="str">
        <f t="shared" si="1"/>
        <v xml:space="preserve"> </v>
      </c>
      <c r="R14" s="41" t="str">
        <f t="shared" si="1"/>
        <v xml:space="preserve"> </v>
      </c>
      <c r="S14" s="41" t="str">
        <f t="shared" si="1"/>
        <v xml:space="preserve"> </v>
      </c>
      <c r="T14" s="41" t="str">
        <f t="shared" si="1"/>
        <v xml:space="preserve"> </v>
      </c>
      <c r="U14" s="41" t="str">
        <f t="shared" si="1"/>
        <v xml:space="preserve"> </v>
      </c>
      <c r="V14" s="41" t="str">
        <f t="shared" si="1"/>
        <v xml:space="preserve"> </v>
      </c>
      <c r="W14" s="41" t="str">
        <f t="shared" si="1"/>
        <v xml:space="preserve"> </v>
      </c>
      <c r="X14" s="41" t="str">
        <f t="shared" si="1"/>
        <v xml:space="preserve"> </v>
      </c>
      <c r="Y14" s="41" t="str">
        <f t="shared" si="1"/>
        <v xml:space="preserve"> </v>
      </c>
      <c r="Z14" s="168"/>
    </row>
    <row r="15" spans="1:26" ht="20.25" customHeight="1">
      <c r="A15" s="168"/>
      <c r="B15" s="203"/>
      <c r="C15" s="47"/>
      <c r="D15" s="34" t="s">
        <v>120</v>
      </c>
      <c r="E15" s="45"/>
      <c r="F15" s="43" t="s">
        <v>68</v>
      </c>
      <c r="G15" s="45"/>
      <c r="H15" s="45"/>
      <c r="I15" s="45"/>
      <c r="J15" s="45"/>
      <c r="K15" s="45"/>
      <c r="L15" s="45"/>
      <c r="M15" s="45"/>
      <c r="N15" s="45"/>
      <c r="O15" s="45"/>
      <c r="P15" s="45"/>
      <c r="Q15" s="45"/>
      <c r="R15" s="45"/>
      <c r="S15" s="45"/>
      <c r="T15" s="45"/>
      <c r="U15" s="45"/>
      <c r="V15" s="45"/>
      <c r="W15" s="45"/>
      <c r="X15" s="45"/>
      <c r="Y15" s="45"/>
      <c r="Z15" s="168"/>
    </row>
    <row r="16" spans="1:26">
      <c r="A16" s="168"/>
      <c r="B16" s="203"/>
      <c r="C16" s="107">
        <v>1</v>
      </c>
      <c r="D16" s="204" t="s">
        <v>121</v>
      </c>
      <c r="E16" s="183"/>
      <c r="F16" s="71"/>
      <c r="G16" s="21"/>
      <c r="H16" s="21"/>
      <c r="I16" s="21"/>
      <c r="J16" s="21"/>
      <c r="K16" s="21"/>
      <c r="L16" s="21"/>
      <c r="M16" s="21"/>
      <c r="N16" s="21"/>
      <c r="O16" s="21"/>
      <c r="P16" s="21"/>
      <c r="Q16" s="21"/>
      <c r="R16" s="21"/>
      <c r="S16" s="21"/>
      <c r="T16" s="21"/>
      <c r="U16" s="21"/>
      <c r="V16" s="21"/>
      <c r="W16" s="21"/>
      <c r="X16" s="21"/>
      <c r="Y16" s="21"/>
      <c r="Z16" s="168"/>
    </row>
    <row r="17" spans="1:26">
      <c r="A17" s="168"/>
      <c r="B17" s="203"/>
      <c r="C17" s="107">
        <v>2</v>
      </c>
      <c r="D17" s="204" t="s">
        <v>122</v>
      </c>
      <c r="E17" s="183"/>
      <c r="F17" s="71"/>
      <c r="G17" s="21"/>
      <c r="H17" s="21"/>
      <c r="I17" s="21"/>
      <c r="J17" s="21"/>
      <c r="K17" s="21"/>
      <c r="L17" s="21"/>
      <c r="M17" s="21"/>
      <c r="N17" s="21"/>
      <c r="O17" s="21"/>
      <c r="P17" s="21"/>
      <c r="Q17" s="21"/>
      <c r="R17" s="21"/>
      <c r="S17" s="21"/>
      <c r="T17" s="21"/>
      <c r="U17" s="21"/>
      <c r="V17" s="21"/>
      <c r="W17" s="21"/>
      <c r="X17" s="21"/>
      <c r="Y17" s="21"/>
      <c r="Z17" s="168"/>
    </row>
    <row r="18" spans="1:26" ht="13.5" thickBot="1">
      <c r="A18" s="168"/>
      <c r="B18" s="203"/>
      <c r="C18" s="107">
        <v>3</v>
      </c>
      <c r="D18" s="204" t="s">
        <v>123</v>
      </c>
      <c r="E18" s="183"/>
      <c r="F18" s="71"/>
      <c r="G18" s="21"/>
      <c r="H18" s="21"/>
      <c r="I18" s="21"/>
      <c r="J18" s="21"/>
      <c r="K18" s="21"/>
      <c r="L18" s="21"/>
      <c r="M18" s="21"/>
      <c r="N18" s="21"/>
      <c r="O18" s="21"/>
      <c r="P18" s="21"/>
      <c r="Q18" s="21"/>
      <c r="R18" s="21"/>
      <c r="S18" s="21"/>
      <c r="T18" s="21"/>
      <c r="U18" s="21"/>
      <c r="V18" s="21"/>
      <c r="W18" s="21"/>
      <c r="X18" s="21"/>
      <c r="Y18" s="21"/>
      <c r="Z18" s="168"/>
    </row>
    <row r="19" spans="1:26" ht="13.5" thickBot="1">
      <c r="A19" s="168"/>
      <c r="B19" s="203"/>
      <c r="C19" s="125"/>
      <c r="D19" s="180" t="s">
        <v>66</v>
      </c>
      <c r="E19" s="181"/>
      <c r="F19" s="41" t="str">
        <f>IF(SUMPRODUCT(ISTEXT(F16:F18)*1)&gt;2,"C",IF(SUMPRODUCT(ISTEXT(F16:F18)*1)&gt;0,(MIN(SUMPRODUCT(ISTEXT(F16:F18)*1),3))/3*100," "))</f>
        <v xml:space="preserve"> </v>
      </c>
      <c r="G19" s="41" t="str">
        <f t="shared" ref="G19:Y19" si="2">IF(SUMPRODUCT(ISTEXT(G16:G18)*1)&gt;2,"C",IF(SUMPRODUCT(ISTEXT(G16:G18)*1)&gt;0,(MIN(SUMPRODUCT(ISTEXT(G16:G18)*1),3))/3*100," "))</f>
        <v xml:space="preserve"> </v>
      </c>
      <c r="H19" s="41" t="str">
        <f t="shared" si="2"/>
        <v xml:space="preserve"> </v>
      </c>
      <c r="I19" s="41" t="str">
        <f t="shared" si="2"/>
        <v xml:space="preserve"> </v>
      </c>
      <c r="J19" s="41" t="str">
        <f t="shared" si="2"/>
        <v xml:space="preserve"> </v>
      </c>
      <c r="K19" s="41" t="str">
        <f t="shared" si="2"/>
        <v xml:space="preserve"> </v>
      </c>
      <c r="L19" s="41" t="str">
        <f t="shared" si="2"/>
        <v xml:space="preserve"> </v>
      </c>
      <c r="M19" s="41" t="str">
        <f t="shared" si="2"/>
        <v xml:space="preserve"> </v>
      </c>
      <c r="N19" s="41" t="str">
        <f t="shared" si="2"/>
        <v xml:space="preserve"> </v>
      </c>
      <c r="O19" s="41" t="str">
        <f t="shared" si="2"/>
        <v xml:space="preserve"> </v>
      </c>
      <c r="P19" s="41" t="str">
        <f t="shared" si="2"/>
        <v xml:space="preserve"> </v>
      </c>
      <c r="Q19" s="41" t="str">
        <f t="shared" si="2"/>
        <v xml:space="preserve"> </v>
      </c>
      <c r="R19" s="41" t="str">
        <f t="shared" si="2"/>
        <v xml:space="preserve"> </v>
      </c>
      <c r="S19" s="41" t="str">
        <f t="shared" si="2"/>
        <v xml:space="preserve"> </v>
      </c>
      <c r="T19" s="41" t="str">
        <f t="shared" si="2"/>
        <v xml:space="preserve"> </v>
      </c>
      <c r="U19" s="41" t="str">
        <f t="shared" si="2"/>
        <v xml:space="preserve"> </v>
      </c>
      <c r="V19" s="41" t="str">
        <f t="shared" si="2"/>
        <v xml:space="preserve"> </v>
      </c>
      <c r="W19" s="41" t="str">
        <f t="shared" si="2"/>
        <v xml:space="preserve"> </v>
      </c>
      <c r="X19" s="41" t="str">
        <f t="shared" si="2"/>
        <v xml:space="preserve"> </v>
      </c>
      <c r="Y19" s="41" t="str">
        <f t="shared" si="2"/>
        <v xml:space="preserve"> </v>
      </c>
      <c r="Z19" s="168"/>
    </row>
    <row r="20" spans="1:26" ht="20.25" customHeight="1">
      <c r="A20" s="168"/>
      <c r="B20" s="203"/>
      <c r="C20" s="47"/>
      <c r="D20" s="48" t="s">
        <v>124</v>
      </c>
      <c r="F20" s="43" t="s">
        <v>68</v>
      </c>
      <c r="Z20" s="168"/>
    </row>
    <row r="21" spans="1:26">
      <c r="A21" s="168"/>
      <c r="B21" s="203"/>
      <c r="C21" s="107">
        <v>1</v>
      </c>
      <c r="D21" s="204" t="s">
        <v>125</v>
      </c>
      <c r="E21" s="184"/>
      <c r="F21" s="71"/>
      <c r="G21" s="21"/>
      <c r="H21" s="21"/>
      <c r="I21" s="21"/>
      <c r="J21" s="21"/>
      <c r="K21" s="21"/>
      <c r="L21" s="21"/>
      <c r="M21" s="21"/>
      <c r="N21" s="21"/>
      <c r="O21" s="21"/>
      <c r="P21" s="21"/>
      <c r="Q21" s="21"/>
      <c r="R21" s="21"/>
      <c r="S21" s="71"/>
      <c r="T21" s="21"/>
      <c r="U21" s="21"/>
      <c r="V21" s="21"/>
      <c r="W21" s="21"/>
      <c r="X21" s="21"/>
      <c r="Y21" s="21"/>
      <c r="Z21" s="168"/>
    </row>
    <row r="22" spans="1:26">
      <c r="A22" s="168"/>
      <c r="B22" s="203"/>
      <c r="C22" s="107">
        <v>2</v>
      </c>
      <c r="D22" s="204" t="s">
        <v>126</v>
      </c>
      <c r="E22" s="183"/>
      <c r="F22" s="71"/>
      <c r="G22" s="21"/>
      <c r="H22" s="21"/>
      <c r="I22" s="21"/>
      <c r="J22" s="21"/>
      <c r="K22" s="21"/>
      <c r="L22" s="21"/>
      <c r="M22" s="21"/>
      <c r="N22" s="21"/>
      <c r="O22" s="21"/>
      <c r="P22" s="21"/>
      <c r="Q22" s="71"/>
      <c r="R22" s="71"/>
      <c r="S22" s="71"/>
      <c r="T22" s="21"/>
      <c r="U22" s="21"/>
      <c r="V22" s="21"/>
      <c r="W22" s="21"/>
      <c r="X22" s="21"/>
      <c r="Y22" s="21"/>
      <c r="Z22" s="168"/>
    </row>
    <row r="23" spans="1:26" ht="13.5" thickBot="1">
      <c r="A23" s="168"/>
      <c r="B23" s="203"/>
      <c r="C23" s="107">
        <v>3</v>
      </c>
      <c r="D23" s="204" t="s">
        <v>127</v>
      </c>
      <c r="E23" s="183"/>
      <c r="F23" s="71"/>
      <c r="G23" s="71"/>
      <c r="H23" s="21"/>
      <c r="I23" s="21"/>
      <c r="J23" s="21"/>
      <c r="K23" s="21"/>
      <c r="L23" s="71"/>
      <c r="M23" s="21"/>
      <c r="N23" s="21"/>
      <c r="O23" s="71"/>
      <c r="P23" s="71"/>
      <c r="Q23" s="21"/>
      <c r="R23" s="21"/>
      <c r="S23" s="21"/>
      <c r="T23" s="71"/>
      <c r="U23" s="71"/>
      <c r="V23" s="71"/>
      <c r="W23" s="71"/>
      <c r="X23" s="71"/>
      <c r="Y23" s="71"/>
      <c r="Z23" s="168"/>
    </row>
    <row r="24" spans="1:26" ht="13.5" thickBot="1">
      <c r="A24" s="168"/>
      <c r="B24" s="203"/>
      <c r="C24" s="125"/>
      <c r="D24" s="180" t="s">
        <v>66</v>
      </c>
      <c r="E24" s="181"/>
      <c r="F24" s="41" t="str">
        <f>IF(SUMPRODUCT(ISTEXT(F21:F23)*1)&gt;2,"C",IF(SUMPRODUCT(ISTEXT(F21:F23)*1)&gt;0,(MIN(SUMPRODUCT(ISTEXT(F21:F23)*1),3))/3*100," "))</f>
        <v xml:space="preserve"> </v>
      </c>
      <c r="G24" s="41" t="str">
        <f t="shared" ref="G24:Y24" si="3">IF(SUMPRODUCT(ISTEXT(G21:G23)*1)&gt;2,"C",IF(SUMPRODUCT(ISTEXT(G21:G23)*1)&gt;0,(MIN(SUMPRODUCT(ISTEXT(G21:G23)*1),3))/3*100," "))</f>
        <v xml:space="preserve"> </v>
      </c>
      <c r="H24" s="41" t="str">
        <f t="shared" si="3"/>
        <v xml:space="preserve"> </v>
      </c>
      <c r="I24" s="41" t="str">
        <f t="shared" si="3"/>
        <v xml:space="preserve"> </v>
      </c>
      <c r="J24" s="41" t="str">
        <f t="shared" si="3"/>
        <v xml:space="preserve"> </v>
      </c>
      <c r="K24" s="41" t="str">
        <f t="shared" si="3"/>
        <v xml:space="preserve"> </v>
      </c>
      <c r="L24" s="41" t="str">
        <f t="shared" si="3"/>
        <v xml:space="preserve"> </v>
      </c>
      <c r="M24" s="41" t="str">
        <f t="shared" si="3"/>
        <v xml:space="preserve"> </v>
      </c>
      <c r="N24" s="41" t="str">
        <f t="shared" si="3"/>
        <v xml:space="preserve"> </v>
      </c>
      <c r="O24" s="41" t="str">
        <f t="shared" si="3"/>
        <v xml:space="preserve"> </v>
      </c>
      <c r="P24" s="41" t="str">
        <f t="shared" si="3"/>
        <v xml:space="preserve"> </v>
      </c>
      <c r="Q24" s="41" t="str">
        <f t="shared" si="3"/>
        <v xml:space="preserve"> </v>
      </c>
      <c r="R24" s="41" t="str">
        <f t="shared" si="3"/>
        <v xml:space="preserve"> </v>
      </c>
      <c r="S24" s="41" t="str">
        <f t="shared" si="3"/>
        <v xml:space="preserve"> </v>
      </c>
      <c r="T24" s="41" t="str">
        <f t="shared" si="3"/>
        <v xml:space="preserve"> </v>
      </c>
      <c r="U24" s="41" t="str">
        <f t="shared" si="3"/>
        <v xml:space="preserve"> </v>
      </c>
      <c r="V24" s="41" t="str">
        <f t="shared" si="3"/>
        <v xml:space="preserve"> </v>
      </c>
      <c r="W24" s="41" t="str">
        <f t="shared" si="3"/>
        <v xml:space="preserve"> </v>
      </c>
      <c r="X24" s="41" t="str">
        <f t="shared" si="3"/>
        <v xml:space="preserve"> </v>
      </c>
      <c r="Y24" s="41" t="str">
        <f t="shared" si="3"/>
        <v xml:space="preserve"> </v>
      </c>
      <c r="Z24" s="168"/>
    </row>
    <row r="25" spans="1:26" ht="20.25" customHeight="1">
      <c r="A25" s="168"/>
      <c r="B25" s="203"/>
      <c r="C25" s="47"/>
      <c r="D25" s="48" t="s">
        <v>128</v>
      </c>
      <c r="F25" s="43" t="s">
        <v>68</v>
      </c>
      <c r="Z25" s="168"/>
    </row>
    <row r="26" spans="1:26">
      <c r="A26" s="168"/>
      <c r="B26" s="203"/>
      <c r="C26" s="107">
        <v>1</v>
      </c>
      <c r="D26" s="204" t="s">
        <v>129</v>
      </c>
      <c r="E26" s="184"/>
      <c r="F26" s="118"/>
      <c r="G26" s="21"/>
      <c r="H26" s="21"/>
      <c r="I26" s="21"/>
      <c r="J26" s="21"/>
      <c r="K26" s="21"/>
      <c r="L26" s="21"/>
      <c r="M26" s="21"/>
      <c r="N26" s="21"/>
      <c r="O26" s="118"/>
      <c r="P26" s="21"/>
      <c r="Q26" s="21"/>
      <c r="R26" s="21"/>
      <c r="S26" s="21"/>
      <c r="T26" s="21"/>
      <c r="U26" s="21"/>
      <c r="V26" s="21"/>
      <c r="W26" s="21"/>
      <c r="X26" s="21"/>
      <c r="Y26" s="21"/>
      <c r="Z26" s="168"/>
    </row>
    <row r="27" spans="1:26">
      <c r="A27" s="168"/>
      <c r="B27" s="203"/>
      <c r="C27" s="107">
        <v>2</v>
      </c>
      <c r="D27" s="204" t="s">
        <v>130</v>
      </c>
      <c r="E27" s="184"/>
      <c r="F27" s="118"/>
      <c r="G27" s="21"/>
      <c r="H27" s="21"/>
      <c r="I27" s="21"/>
      <c r="J27" s="21"/>
      <c r="K27" s="21"/>
      <c r="L27" s="21"/>
      <c r="M27" s="21"/>
      <c r="N27" s="21"/>
      <c r="O27" s="118"/>
      <c r="P27" s="21"/>
      <c r="Q27" s="21"/>
      <c r="R27" s="21"/>
      <c r="S27" s="21"/>
      <c r="T27" s="21"/>
      <c r="U27" s="21"/>
      <c r="V27" s="21"/>
      <c r="W27" s="21"/>
      <c r="X27" s="21"/>
      <c r="Y27" s="21"/>
      <c r="Z27" s="168"/>
    </row>
    <row r="28" spans="1:26" ht="13.5" thickBot="1">
      <c r="A28" s="168"/>
      <c r="B28" s="203"/>
      <c r="C28" s="107">
        <v>3</v>
      </c>
      <c r="D28" s="204" t="s">
        <v>131</v>
      </c>
      <c r="E28" s="183"/>
      <c r="F28" s="118"/>
      <c r="G28" s="21"/>
      <c r="H28" s="21"/>
      <c r="I28" s="21"/>
      <c r="J28" s="21"/>
      <c r="K28" s="21"/>
      <c r="L28" s="21"/>
      <c r="M28" s="21"/>
      <c r="N28" s="21"/>
      <c r="O28" s="118"/>
      <c r="P28" s="21"/>
      <c r="Q28" s="21"/>
      <c r="R28" s="21"/>
      <c r="S28" s="21"/>
      <c r="T28" s="21"/>
      <c r="U28" s="21"/>
      <c r="V28" s="21"/>
      <c r="W28" s="21"/>
      <c r="X28" s="21"/>
      <c r="Y28" s="21"/>
      <c r="Z28" s="168"/>
    </row>
    <row r="29" spans="1:26" ht="13.5" thickBot="1">
      <c r="A29" s="168"/>
      <c r="B29" s="203"/>
      <c r="C29" s="125"/>
      <c r="D29" s="180" t="s">
        <v>66</v>
      </c>
      <c r="E29" s="181"/>
      <c r="F29" s="41" t="str">
        <f>IF(SUMPRODUCT(ISTEXT(F26:F28)*1)&gt;2,"C",IF(SUMPRODUCT(ISTEXT(F26:F28)*1)&gt;0,(MIN(SUMPRODUCT(ISTEXT(F26:F28)*1),3))/3*100," "))</f>
        <v xml:space="preserve"> </v>
      </c>
      <c r="G29" s="41" t="str">
        <f t="shared" ref="G29:Y29" si="4">IF(SUMPRODUCT(ISTEXT(G26:G28)*1)&gt;2,"C",IF(SUMPRODUCT(ISTEXT(G26:G28)*1)&gt;0,(MIN(SUMPRODUCT(ISTEXT(G26:G28)*1),3))/3*100," "))</f>
        <v xml:space="preserve"> </v>
      </c>
      <c r="H29" s="41" t="str">
        <f t="shared" si="4"/>
        <v xml:space="preserve"> </v>
      </c>
      <c r="I29" s="41" t="str">
        <f t="shared" si="4"/>
        <v xml:space="preserve"> </v>
      </c>
      <c r="J29" s="41" t="str">
        <f t="shared" si="4"/>
        <v xml:space="preserve"> </v>
      </c>
      <c r="K29" s="41" t="str">
        <f t="shared" si="4"/>
        <v xml:space="preserve"> </v>
      </c>
      <c r="L29" s="41" t="str">
        <f t="shared" si="4"/>
        <v xml:space="preserve"> </v>
      </c>
      <c r="M29" s="41" t="str">
        <f t="shared" si="4"/>
        <v xml:space="preserve"> </v>
      </c>
      <c r="N29" s="41" t="str">
        <f t="shared" si="4"/>
        <v xml:space="preserve"> </v>
      </c>
      <c r="O29" s="41" t="str">
        <f t="shared" si="4"/>
        <v xml:space="preserve"> </v>
      </c>
      <c r="P29" s="41" t="str">
        <f t="shared" si="4"/>
        <v xml:space="preserve"> </v>
      </c>
      <c r="Q29" s="41" t="str">
        <f t="shared" si="4"/>
        <v xml:space="preserve"> </v>
      </c>
      <c r="R29" s="41" t="str">
        <f t="shared" si="4"/>
        <v xml:space="preserve"> </v>
      </c>
      <c r="S29" s="41" t="str">
        <f t="shared" si="4"/>
        <v xml:space="preserve"> </v>
      </c>
      <c r="T29" s="41" t="str">
        <f t="shared" si="4"/>
        <v xml:space="preserve"> </v>
      </c>
      <c r="U29" s="41" t="str">
        <f t="shared" si="4"/>
        <v xml:space="preserve"> </v>
      </c>
      <c r="V29" s="41" t="str">
        <f t="shared" si="4"/>
        <v xml:space="preserve"> </v>
      </c>
      <c r="W29" s="41" t="str">
        <f t="shared" si="4"/>
        <v xml:space="preserve"> </v>
      </c>
      <c r="X29" s="41" t="str">
        <f t="shared" si="4"/>
        <v xml:space="preserve"> </v>
      </c>
      <c r="Y29" s="41" t="str">
        <f t="shared" si="4"/>
        <v xml:space="preserve"> </v>
      </c>
      <c r="Z29" s="168"/>
    </row>
    <row r="30" spans="1:26" ht="20.25" customHeight="1">
      <c r="A30" s="168"/>
      <c r="B30" s="203"/>
      <c r="C30" s="47"/>
      <c r="D30" s="48" t="s">
        <v>132</v>
      </c>
      <c r="F30" s="43" t="s">
        <v>68</v>
      </c>
      <c r="Z30" s="168"/>
    </row>
    <row r="31" spans="1:26">
      <c r="A31" s="168"/>
      <c r="B31" s="203"/>
      <c r="C31" s="107">
        <v>1</v>
      </c>
      <c r="D31" s="204" t="s">
        <v>134</v>
      </c>
      <c r="E31" s="184"/>
      <c r="F31" s="118"/>
      <c r="G31" s="21"/>
      <c r="H31" s="21"/>
      <c r="I31" s="21"/>
      <c r="J31" s="21"/>
      <c r="K31" s="21"/>
      <c r="L31" s="21"/>
      <c r="M31" s="21"/>
      <c r="N31" s="21"/>
      <c r="O31" s="21"/>
      <c r="P31" s="21"/>
      <c r="Q31" s="21"/>
      <c r="R31" s="21"/>
      <c r="S31" s="21"/>
      <c r="T31" s="21"/>
      <c r="U31" s="21"/>
      <c r="V31" s="21"/>
      <c r="W31" s="21"/>
      <c r="X31" s="21"/>
      <c r="Y31" s="21"/>
      <c r="Z31" s="168"/>
    </row>
    <row r="32" spans="1:26">
      <c r="A32" s="168"/>
      <c r="B32" s="203"/>
      <c r="C32" s="107">
        <v>2</v>
      </c>
      <c r="D32" s="204" t="s">
        <v>135</v>
      </c>
      <c r="E32" s="184"/>
      <c r="F32" s="118"/>
      <c r="G32" s="21"/>
      <c r="H32" s="21"/>
      <c r="I32" s="21"/>
      <c r="J32" s="21"/>
      <c r="K32" s="21"/>
      <c r="L32" s="21"/>
      <c r="M32" s="21"/>
      <c r="N32" s="21"/>
      <c r="O32" s="21"/>
      <c r="P32" s="21"/>
      <c r="Q32" s="21"/>
      <c r="R32" s="21"/>
      <c r="S32" s="21"/>
      <c r="T32" s="21"/>
      <c r="U32" s="21"/>
      <c r="V32" s="21"/>
      <c r="W32" s="21"/>
      <c r="X32" s="21"/>
      <c r="Y32" s="21"/>
      <c r="Z32" s="168"/>
    </row>
    <row r="33" spans="1:26" ht="13.5" thickBot="1">
      <c r="A33" s="168"/>
      <c r="B33" s="203"/>
      <c r="C33" s="107">
        <v>3</v>
      </c>
      <c r="D33" s="204" t="s">
        <v>136</v>
      </c>
      <c r="E33" s="183"/>
      <c r="F33" s="118"/>
      <c r="G33" s="21"/>
      <c r="H33" s="21"/>
      <c r="I33" s="21"/>
      <c r="J33" s="21"/>
      <c r="K33" s="21"/>
      <c r="L33" s="21"/>
      <c r="M33" s="21"/>
      <c r="N33" s="21"/>
      <c r="O33" s="21"/>
      <c r="P33" s="21"/>
      <c r="Q33" s="21"/>
      <c r="R33" s="21"/>
      <c r="S33" s="21"/>
      <c r="T33" s="21"/>
      <c r="U33" s="21"/>
      <c r="V33" s="21"/>
      <c r="W33" s="21"/>
      <c r="X33" s="21"/>
      <c r="Y33" s="21"/>
      <c r="Z33" s="168"/>
    </row>
    <row r="34" spans="1:26" ht="13.5" thickBot="1">
      <c r="A34" s="168"/>
      <c r="B34" s="203"/>
      <c r="C34" s="129"/>
      <c r="D34" s="180" t="s">
        <v>66</v>
      </c>
      <c r="E34" s="181"/>
      <c r="F34" s="41" t="str">
        <f>IF(SUMPRODUCT(ISTEXT(F31:F33)*1)&gt;2,"C",IF(SUMPRODUCT(ISTEXT(F31:F33)*1)&gt;0,(MIN(SUMPRODUCT(ISTEXT(F31:F33)*1),3))/3*100," "))</f>
        <v xml:space="preserve"> </v>
      </c>
      <c r="G34" s="41" t="str">
        <f t="shared" ref="G34" si="5">IF(SUMPRODUCT(ISTEXT(G31:G33)*1)&gt;2,"C",IF(SUMPRODUCT(ISTEXT(G31:G33)*1)&gt;0,(MIN(SUMPRODUCT(ISTEXT(G31:G33)*1),3))/3*100," "))</f>
        <v xml:space="preserve"> </v>
      </c>
      <c r="H34" s="41" t="str">
        <f t="shared" ref="H34" si="6">IF(SUMPRODUCT(ISTEXT(H31:H33)*1)&gt;2,"C",IF(SUMPRODUCT(ISTEXT(H31:H33)*1)&gt;0,(MIN(SUMPRODUCT(ISTEXT(H31:H33)*1),3))/3*100," "))</f>
        <v xml:space="preserve"> </v>
      </c>
      <c r="I34" s="41" t="str">
        <f t="shared" ref="I34" si="7">IF(SUMPRODUCT(ISTEXT(I31:I33)*1)&gt;2,"C",IF(SUMPRODUCT(ISTEXT(I31:I33)*1)&gt;0,(MIN(SUMPRODUCT(ISTEXT(I31:I33)*1),3))/3*100," "))</f>
        <v xml:space="preserve"> </v>
      </c>
      <c r="J34" s="41" t="str">
        <f t="shared" ref="J34" si="8">IF(SUMPRODUCT(ISTEXT(J31:J33)*1)&gt;2,"C",IF(SUMPRODUCT(ISTEXT(J31:J33)*1)&gt;0,(MIN(SUMPRODUCT(ISTEXT(J31:J33)*1),3))/3*100," "))</f>
        <v xml:space="preserve"> </v>
      </c>
      <c r="K34" s="41" t="str">
        <f t="shared" ref="K34" si="9">IF(SUMPRODUCT(ISTEXT(K31:K33)*1)&gt;2,"C",IF(SUMPRODUCT(ISTEXT(K31:K33)*1)&gt;0,(MIN(SUMPRODUCT(ISTEXT(K31:K33)*1),3))/3*100," "))</f>
        <v xml:space="preserve"> </v>
      </c>
      <c r="L34" s="41" t="str">
        <f t="shared" ref="L34" si="10">IF(SUMPRODUCT(ISTEXT(L31:L33)*1)&gt;2,"C",IF(SUMPRODUCT(ISTEXT(L31:L33)*1)&gt;0,(MIN(SUMPRODUCT(ISTEXT(L31:L33)*1),3))/3*100," "))</f>
        <v xml:space="preserve"> </v>
      </c>
      <c r="M34" s="41" t="str">
        <f t="shared" ref="M34" si="11">IF(SUMPRODUCT(ISTEXT(M31:M33)*1)&gt;2,"C",IF(SUMPRODUCT(ISTEXT(M31:M33)*1)&gt;0,(MIN(SUMPRODUCT(ISTEXT(M31:M33)*1),3))/3*100," "))</f>
        <v xml:space="preserve"> </v>
      </c>
      <c r="N34" s="41" t="str">
        <f t="shared" ref="N34" si="12">IF(SUMPRODUCT(ISTEXT(N31:N33)*1)&gt;2,"C",IF(SUMPRODUCT(ISTEXT(N31:N33)*1)&gt;0,(MIN(SUMPRODUCT(ISTEXT(N31:N33)*1),3))/3*100," "))</f>
        <v xml:space="preserve"> </v>
      </c>
      <c r="O34" s="41" t="str">
        <f t="shared" ref="O34" si="13">IF(SUMPRODUCT(ISTEXT(O31:O33)*1)&gt;2,"C",IF(SUMPRODUCT(ISTEXT(O31:O33)*1)&gt;0,(MIN(SUMPRODUCT(ISTEXT(O31:O33)*1),3))/3*100," "))</f>
        <v xml:space="preserve"> </v>
      </c>
      <c r="P34" s="41" t="str">
        <f t="shared" ref="P34" si="14">IF(SUMPRODUCT(ISTEXT(P31:P33)*1)&gt;2,"C",IF(SUMPRODUCT(ISTEXT(P31:P33)*1)&gt;0,(MIN(SUMPRODUCT(ISTEXT(P31:P33)*1),3))/3*100," "))</f>
        <v xml:space="preserve"> </v>
      </c>
      <c r="Q34" s="41" t="str">
        <f t="shared" ref="Q34" si="15">IF(SUMPRODUCT(ISTEXT(Q31:Q33)*1)&gt;2,"C",IF(SUMPRODUCT(ISTEXT(Q31:Q33)*1)&gt;0,(MIN(SUMPRODUCT(ISTEXT(Q31:Q33)*1),3))/3*100," "))</f>
        <v xml:space="preserve"> </v>
      </c>
      <c r="R34" s="41" t="str">
        <f t="shared" ref="R34" si="16">IF(SUMPRODUCT(ISTEXT(R31:R33)*1)&gt;2,"C",IF(SUMPRODUCT(ISTEXT(R31:R33)*1)&gt;0,(MIN(SUMPRODUCT(ISTEXT(R31:R33)*1),3))/3*100," "))</f>
        <v xml:space="preserve"> </v>
      </c>
      <c r="S34" s="41" t="str">
        <f t="shared" ref="S34" si="17">IF(SUMPRODUCT(ISTEXT(S31:S33)*1)&gt;2,"C",IF(SUMPRODUCT(ISTEXT(S31:S33)*1)&gt;0,(MIN(SUMPRODUCT(ISTEXT(S31:S33)*1),3))/3*100," "))</f>
        <v xml:space="preserve"> </v>
      </c>
      <c r="T34" s="41" t="str">
        <f t="shared" ref="T34" si="18">IF(SUMPRODUCT(ISTEXT(T31:T33)*1)&gt;2,"C",IF(SUMPRODUCT(ISTEXT(T31:T33)*1)&gt;0,(MIN(SUMPRODUCT(ISTEXT(T31:T33)*1),3))/3*100," "))</f>
        <v xml:space="preserve"> </v>
      </c>
      <c r="U34" s="41" t="str">
        <f t="shared" ref="U34" si="19">IF(SUMPRODUCT(ISTEXT(U31:U33)*1)&gt;2,"C",IF(SUMPRODUCT(ISTEXT(U31:U33)*1)&gt;0,(MIN(SUMPRODUCT(ISTEXT(U31:U33)*1),3))/3*100," "))</f>
        <v xml:space="preserve"> </v>
      </c>
      <c r="V34" s="41" t="str">
        <f t="shared" ref="V34" si="20">IF(SUMPRODUCT(ISTEXT(V31:V33)*1)&gt;2,"C",IF(SUMPRODUCT(ISTEXT(V31:V33)*1)&gt;0,(MIN(SUMPRODUCT(ISTEXT(V31:V33)*1),3))/3*100," "))</f>
        <v xml:space="preserve"> </v>
      </c>
      <c r="W34" s="41" t="str">
        <f t="shared" ref="W34" si="21">IF(SUMPRODUCT(ISTEXT(W31:W33)*1)&gt;2,"C",IF(SUMPRODUCT(ISTEXT(W31:W33)*1)&gt;0,(MIN(SUMPRODUCT(ISTEXT(W31:W33)*1),3))/3*100," "))</f>
        <v xml:space="preserve"> </v>
      </c>
      <c r="X34" s="41" t="str">
        <f t="shared" ref="X34" si="22">IF(SUMPRODUCT(ISTEXT(X31:X33)*1)&gt;2,"C",IF(SUMPRODUCT(ISTEXT(X31:X33)*1)&gt;0,(MIN(SUMPRODUCT(ISTEXT(X31:X33)*1),3))/3*100," "))</f>
        <v xml:space="preserve"> </v>
      </c>
      <c r="Y34" s="41" t="str">
        <f t="shared" ref="Y34" si="23">IF(SUMPRODUCT(ISTEXT(Y31:Y33)*1)&gt;2,"C",IF(SUMPRODUCT(ISTEXT(Y31:Y33)*1)&gt;0,(MIN(SUMPRODUCT(ISTEXT(Y31:Y33)*1),3))/3*100," "))</f>
        <v xml:space="preserve"> </v>
      </c>
      <c r="Z34" s="168"/>
    </row>
    <row r="35" spans="1:26" ht="20.25" customHeight="1">
      <c r="A35" s="168"/>
      <c r="B35" s="203"/>
      <c r="C35" s="47"/>
      <c r="D35" s="48" t="s">
        <v>133</v>
      </c>
      <c r="F35" s="43" t="s">
        <v>68</v>
      </c>
      <c r="Z35" s="168"/>
    </row>
    <row r="36" spans="1:26">
      <c r="A36" s="168"/>
      <c r="B36" s="203"/>
      <c r="C36" s="107">
        <v>1</v>
      </c>
      <c r="D36" s="204" t="s">
        <v>137</v>
      </c>
      <c r="E36" s="184"/>
      <c r="F36" s="118"/>
      <c r="G36" s="21"/>
      <c r="H36" s="21"/>
      <c r="I36" s="21"/>
      <c r="J36" s="21"/>
      <c r="K36" s="21"/>
      <c r="L36" s="21"/>
      <c r="M36" s="21"/>
      <c r="N36" s="21"/>
      <c r="O36" s="21"/>
      <c r="P36" s="21"/>
      <c r="Q36" s="21"/>
      <c r="R36" s="21"/>
      <c r="S36" s="21"/>
      <c r="T36" s="21"/>
      <c r="U36" s="21"/>
      <c r="V36" s="21"/>
      <c r="W36" s="21"/>
      <c r="X36" s="21"/>
      <c r="Y36" s="21"/>
      <c r="Z36" s="168"/>
    </row>
    <row r="37" spans="1:26" ht="13.5" thickBot="1">
      <c r="A37" s="168"/>
      <c r="B37" s="203"/>
      <c r="C37" s="107">
        <v>2</v>
      </c>
      <c r="D37" s="204" t="s">
        <v>138</v>
      </c>
      <c r="E37" s="184"/>
      <c r="F37" s="118"/>
      <c r="G37" s="21"/>
      <c r="H37" s="21"/>
      <c r="I37" s="21"/>
      <c r="J37" s="21"/>
      <c r="K37" s="21"/>
      <c r="L37" s="21"/>
      <c r="M37" s="21"/>
      <c r="N37" s="21"/>
      <c r="O37" s="21"/>
      <c r="P37" s="21"/>
      <c r="Q37" s="21"/>
      <c r="R37" s="21"/>
      <c r="S37" s="21"/>
      <c r="T37" s="21"/>
      <c r="U37" s="21"/>
      <c r="V37" s="21"/>
      <c r="W37" s="21"/>
      <c r="X37" s="21"/>
      <c r="Y37" s="21"/>
      <c r="Z37" s="168"/>
    </row>
    <row r="38" spans="1:26" ht="13.5" thickBot="1">
      <c r="A38" s="168"/>
      <c r="B38" s="203"/>
      <c r="C38" s="129"/>
      <c r="D38" s="180" t="s">
        <v>66</v>
      </c>
      <c r="E38" s="181"/>
      <c r="F38" s="41" t="str">
        <f>IF(SUMPRODUCT(ISTEXT(F36:F37)*1)&gt;1,"C",IF(SUMPRODUCT(ISTEXT(F36:F37)*1)&gt;0,(MIN(SUMPRODUCT(ISTEXT(F36:F37)*1),2))/2*100," "))</f>
        <v xml:space="preserve"> </v>
      </c>
      <c r="G38" s="41" t="str">
        <f t="shared" ref="G38:Y38" si="24">IF(SUMPRODUCT(ISTEXT(G36:G37)*1)&gt;1,"C",IF(SUMPRODUCT(ISTEXT(G36:G37)*1)&gt;0,(MIN(SUMPRODUCT(ISTEXT(G36:G37)*1),2))/2*100," "))</f>
        <v xml:space="preserve"> </v>
      </c>
      <c r="H38" s="41" t="str">
        <f t="shared" si="24"/>
        <v xml:space="preserve"> </v>
      </c>
      <c r="I38" s="41" t="str">
        <f t="shared" si="24"/>
        <v xml:space="preserve"> </v>
      </c>
      <c r="J38" s="41" t="str">
        <f t="shared" si="24"/>
        <v xml:space="preserve"> </v>
      </c>
      <c r="K38" s="41" t="str">
        <f t="shared" si="24"/>
        <v xml:space="preserve"> </v>
      </c>
      <c r="L38" s="41" t="str">
        <f t="shared" si="24"/>
        <v xml:space="preserve"> </v>
      </c>
      <c r="M38" s="41" t="str">
        <f t="shared" si="24"/>
        <v xml:space="preserve"> </v>
      </c>
      <c r="N38" s="41" t="str">
        <f t="shared" si="24"/>
        <v xml:space="preserve"> </v>
      </c>
      <c r="O38" s="41" t="str">
        <f t="shared" si="24"/>
        <v xml:space="preserve"> </v>
      </c>
      <c r="P38" s="41" t="str">
        <f t="shared" si="24"/>
        <v xml:space="preserve"> </v>
      </c>
      <c r="Q38" s="41" t="str">
        <f t="shared" si="24"/>
        <v xml:space="preserve"> </v>
      </c>
      <c r="R38" s="41" t="str">
        <f t="shared" si="24"/>
        <v xml:space="preserve"> </v>
      </c>
      <c r="S38" s="41" t="str">
        <f t="shared" si="24"/>
        <v xml:space="preserve"> </v>
      </c>
      <c r="T38" s="41" t="str">
        <f t="shared" si="24"/>
        <v xml:space="preserve"> </v>
      </c>
      <c r="U38" s="41" t="str">
        <f t="shared" si="24"/>
        <v xml:space="preserve"> </v>
      </c>
      <c r="V38" s="41" t="str">
        <f t="shared" si="24"/>
        <v xml:space="preserve"> </v>
      </c>
      <c r="W38" s="41" t="str">
        <f t="shared" si="24"/>
        <v xml:space="preserve"> </v>
      </c>
      <c r="X38" s="41" t="str">
        <f t="shared" si="24"/>
        <v xml:space="preserve"> </v>
      </c>
      <c r="Y38" s="41" t="str">
        <f t="shared" si="24"/>
        <v xml:space="preserve"> </v>
      </c>
      <c r="Z38" s="168"/>
    </row>
    <row r="39" spans="1:26">
      <c r="A39" s="168"/>
      <c r="B39" s="198"/>
      <c r="C39" s="125"/>
      <c r="D39" s="10"/>
      <c r="E39" s="10"/>
      <c r="F39" s="10"/>
      <c r="G39" s="10"/>
      <c r="H39" s="10"/>
      <c r="I39" s="10"/>
      <c r="J39" s="10"/>
      <c r="K39" s="10"/>
      <c r="L39" s="10"/>
      <c r="M39" s="10"/>
      <c r="N39" s="10"/>
      <c r="O39" s="10"/>
      <c r="P39" s="10"/>
      <c r="Q39" s="10"/>
      <c r="R39" s="10"/>
      <c r="S39" s="10"/>
      <c r="T39" s="10"/>
      <c r="U39" s="10"/>
      <c r="V39" s="10"/>
      <c r="W39" s="10"/>
      <c r="X39" s="10"/>
      <c r="Y39" s="10"/>
      <c r="Z39" s="168"/>
    </row>
  </sheetData>
  <sheetProtection algorithmName="SHA-512" hashValue="78aJI8GRqcLb6W6u1ynIJDJ5Zn8Alrx2Bbc50OgS7jSppAEaBXGAnPYMDQF6vuA5+J9sKYRfNpveoRSxj4/w5w==" saltValue="kW191njOGOFGA/q0DVLEJA==" spinCount="100000" sheet="1" selectLockedCells="1"/>
  <mergeCells count="51">
    <mergeCell ref="D37:E37"/>
    <mergeCell ref="D38:E38"/>
    <mergeCell ref="A1:A39"/>
    <mergeCell ref="Z1:Z39"/>
    <mergeCell ref="D31:E31"/>
    <mergeCell ref="D32:E32"/>
    <mergeCell ref="D33:E33"/>
    <mergeCell ref="D34:E34"/>
    <mergeCell ref="D36:E36"/>
    <mergeCell ref="O1:O4"/>
    <mergeCell ref="P1:P4"/>
    <mergeCell ref="Q1:Q4"/>
    <mergeCell ref="F1:F4"/>
    <mergeCell ref="G1:G4"/>
    <mergeCell ref="H1:H4"/>
    <mergeCell ref="I1:I4"/>
    <mergeCell ref="J1:J4"/>
    <mergeCell ref="K1:K4"/>
    <mergeCell ref="D12:E12"/>
    <mergeCell ref="X1:X4"/>
    <mergeCell ref="Y1:Y4"/>
    <mergeCell ref="C4:E4"/>
    <mergeCell ref="L5:T5"/>
    <mergeCell ref="D6:E6"/>
    <mergeCell ref="D7:E7"/>
    <mergeCell ref="R1:R4"/>
    <mergeCell ref="S1:S4"/>
    <mergeCell ref="T1:T4"/>
    <mergeCell ref="U1:U4"/>
    <mergeCell ref="V1:V4"/>
    <mergeCell ref="W1:W4"/>
    <mergeCell ref="L1:L4"/>
    <mergeCell ref="M1:M4"/>
    <mergeCell ref="N1:N4"/>
    <mergeCell ref="D8:E8"/>
    <mergeCell ref="D9:E9"/>
    <mergeCell ref="D11:E11"/>
    <mergeCell ref="D24:E24"/>
    <mergeCell ref="D13:E13"/>
    <mergeCell ref="D14:E14"/>
    <mergeCell ref="D16:E16"/>
    <mergeCell ref="D17:E17"/>
    <mergeCell ref="D18:E18"/>
    <mergeCell ref="D19:E19"/>
    <mergeCell ref="D21:E21"/>
    <mergeCell ref="D22:E22"/>
    <mergeCell ref="D23:E23"/>
    <mergeCell ref="D26:E26"/>
    <mergeCell ref="D27:E27"/>
    <mergeCell ref="D28:E28"/>
    <mergeCell ref="D29:E29"/>
  </mergeCells>
  <pageMargins left="0.75" right="0.7" top="1" bottom="1" header="0.5" footer="0.5"/>
  <pageSetup scale="76" orientation="portrait" r:id="rId1"/>
  <headerFooter alignWithMargins="0">
    <oddHeader>&amp;C&amp;"Arial,Bold"&amp;14TigerTrax&amp;12
Achievements - &amp;D</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44"/>
  <sheetViews>
    <sheetView showGridLines="0" zoomScaleNormal="100" workbookViewId="0">
      <pane xSplit="1" ySplit="2" topLeftCell="B3" activePane="bottomRight" state="frozen"/>
      <selection pane="topRight" activeCell="B1" sqref="B1"/>
      <selection pane="bottomLeft" activeCell="A3" sqref="A3"/>
      <selection pane="bottomRight" activeCell="C3" sqref="C3"/>
    </sheetView>
  </sheetViews>
  <sheetFormatPr defaultRowHeight="12.75"/>
  <cols>
    <col min="1" max="1" width="23.5703125" bestFit="1" customWidth="1"/>
    <col min="2" max="2" width="3.28515625" style="23" customWidth="1"/>
    <col min="3" max="3" width="7.140625" style="14" customWidth="1"/>
    <col min="4" max="4" width="3.28515625" style="23" customWidth="1"/>
    <col min="5" max="5" width="7.140625" style="13" customWidth="1"/>
    <col min="6" max="6" width="3.28515625" style="23" customWidth="1"/>
    <col min="7" max="7" width="7.140625" style="13" customWidth="1"/>
    <col min="8" max="8" width="3.28515625" style="23" customWidth="1"/>
    <col min="9" max="9" width="7.140625" style="13" customWidth="1"/>
    <col min="10" max="10" width="3.28515625" style="23" customWidth="1"/>
    <col min="11" max="11" width="7.140625" style="13" customWidth="1"/>
    <col min="12" max="12" width="3.28515625" style="23" customWidth="1"/>
    <col min="13" max="13" width="7.140625" style="13" customWidth="1"/>
    <col min="14" max="14" width="3.28515625" style="23" customWidth="1"/>
    <col min="15" max="15" width="7.140625" style="13" customWidth="1"/>
    <col min="16" max="16" width="3.28515625" style="23" customWidth="1"/>
    <col min="17" max="17" width="7.140625" style="13" customWidth="1"/>
    <col min="18" max="18" width="3.28515625" style="23" customWidth="1"/>
    <col min="19" max="19" width="7.140625" style="13" customWidth="1"/>
    <col min="20" max="20" width="3.28515625" style="23" customWidth="1"/>
    <col min="21" max="21" width="7.140625" style="13" customWidth="1"/>
    <col min="22" max="22" width="3.28515625" style="23" customWidth="1"/>
    <col min="23" max="23" width="7.140625" style="13" customWidth="1"/>
    <col min="24" max="24" width="3.28515625" style="23" customWidth="1"/>
    <col min="25" max="25" width="7.140625" style="13" customWidth="1"/>
    <col min="26" max="26" width="3.28515625" style="23" customWidth="1"/>
    <col min="27" max="27" width="7.140625" style="13" customWidth="1"/>
    <col min="28" max="28" width="3.28515625" style="23" customWidth="1"/>
    <col min="29" max="29" width="7.140625" style="13" customWidth="1"/>
    <col min="30" max="30" width="3.28515625" style="23" customWidth="1"/>
    <col min="31" max="31" width="7.140625" style="13" customWidth="1"/>
    <col min="32" max="32" width="3.28515625" style="23" customWidth="1"/>
    <col min="33" max="33" width="7.140625" style="113" customWidth="1"/>
    <col min="34" max="34" width="3.28515625" style="23" customWidth="1"/>
    <col min="35" max="35" width="7.140625" style="113" customWidth="1"/>
    <col min="36" max="36" width="3.28515625" style="23" customWidth="1"/>
    <col min="37" max="37" width="7.140625" style="113" customWidth="1"/>
    <col min="38" max="38" width="3.28515625" style="23" customWidth="1"/>
    <col min="39" max="39" width="7.140625" style="113" customWidth="1"/>
    <col min="40" max="40" width="3.28515625" style="23" customWidth="1"/>
    <col min="41" max="41" width="7.140625" style="113" customWidth="1"/>
  </cols>
  <sheetData>
    <row r="1" spans="1:41" ht="57" customHeight="1">
      <c r="A1" s="224" t="s">
        <v>22</v>
      </c>
      <c r="B1" s="228" t="str">
        <f ca="1">'Scout 1'!$A1</f>
        <v>Scout 1</v>
      </c>
      <c r="C1" s="190"/>
      <c r="D1" s="190" t="str">
        <f ca="1">'Scout 2'!$A1</f>
        <v>Scout 2</v>
      </c>
      <c r="E1" s="190"/>
      <c r="F1" s="190" t="str">
        <f ca="1">'Scout 3'!$A1</f>
        <v>Scout 3</v>
      </c>
      <c r="G1" s="190"/>
      <c r="H1" s="190" t="str">
        <f ca="1">'Scout 4'!$A1</f>
        <v>Scout 4</v>
      </c>
      <c r="I1" s="190"/>
      <c r="J1" s="190" t="str">
        <f ca="1">'Scout 5'!$A1</f>
        <v>Scout 5</v>
      </c>
      <c r="K1" s="190"/>
      <c r="L1" s="190" t="str">
        <f ca="1">'Scout 6'!$A1</f>
        <v>Scout 6</v>
      </c>
      <c r="M1" s="190"/>
      <c r="N1" s="190" t="str">
        <f ca="1">'Scout 7'!$A1</f>
        <v>Scout 7</v>
      </c>
      <c r="O1" s="190"/>
      <c r="P1" s="190" t="str">
        <f ca="1">'Scout 8'!$A1</f>
        <v>Scout 8</v>
      </c>
      <c r="Q1" s="190"/>
      <c r="R1" s="190" t="str">
        <f ca="1">'Scout 9'!$A1</f>
        <v>Scout 9</v>
      </c>
      <c r="S1" s="190"/>
      <c r="T1" s="190" t="str">
        <f ca="1">'Scout 10'!$A1</f>
        <v>Scout 10</v>
      </c>
      <c r="U1" s="190"/>
      <c r="V1" s="190" t="str">
        <f ca="1">'Scout 11'!$A1</f>
        <v>Scout 11</v>
      </c>
      <c r="W1" s="190"/>
      <c r="X1" s="190" t="str">
        <f ca="1">'Scout 12'!$A1</f>
        <v>Scout 12</v>
      </c>
      <c r="Y1" s="190"/>
      <c r="Z1" s="190" t="str">
        <f ca="1">'Scout 13'!$A1</f>
        <v>Scout 13</v>
      </c>
      <c r="AA1" s="190"/>
      <c r="AB1" s="190" t="str">
        <f ca="1">'Scout 14'!$A1</f>
        <v>Scout 14</v>
      </c>
      <c r="AC1" s="190"/>
      <c r="AD1" s="190" t="str">
        <f ca="1">'Scout 15'!$A1</f>
        <v>Scout 15</v>
      </c>
      <c r="AE1" s="191"/>
      <c r="AF1" s="190" t="str">
        <f ca="1">'Scout 16'!$A1</f>
        <v>Scout 16</v>
      </c>
      <c r="AG1" s="191"/>
      <c r="AH1" s="190" t="str">
        <f ca="1">'Scout 17'!$A1</f>
        <v>Scout 17</v>
      </c>
      <c r="AI1" s="191"/>
      <c r="AJ1" s="190" t="str">
        <f ca="1">'Scout 18'!$A1</f>
        <v>Scout 18</v>
      </c>
      <c r="AK1" s="191"/>
      <c r="AL1" s="190" t="str">
        <f ca="1">'Scout 19'!$A1</f>
        <v>Scout 19</v>
      </c>
      <c r="AM1" s="191"/>
      <c r="AN1" s="190" t="str">
        <f ca="1">'Scout 20'!$A1</f>
        <v>Scout 20</v>
      </c>
      <c r="AO1" s="191"/>
    </row>
    <row r="2" spans="1:41" ht="45" customHeight="1">
      <c r="A2" s="225"/>
      <c r="B2" s="229" t="s">
        <v>18</v>
      </c>
      <c r="C2" s="25" t="s">
        <v>19</v>
      </c>
      <c r="D2" s="26" t="s">
        <v>18</v>
      </c>
      <c r="E2" s="25" t="s">
        <v>19</v>
      </c>
      <c r="F2" s="26" t="s">
        <v>18</v>
      </c>
      <c r="G2" s="25" t="s">
        <v>19</v>
      </c>
      <c r="H2" s="26" t="s">
        <v>18</v>
      </c>
      <c r="I2" s="25" t="s">
        <v>19</v>
      </c>
      <c r="J2" s="26" t="s">
        <v>18</v>
      </c>
      <c r="K2" s="25" t="s">
        <v>19</v>
      </c>
      <c r="L2" s="26" t="s">
        <v>18</v>
      </c>
      <c r="M2" s="25" t="s">
        <v>19</v>
      </c>
      <c r="N2" s="26" t="s">
        <v>18</v>
      </c>
      <c r="O2" s="25" t="s">
        <v>19</v>
      </c>
      <c r="P2" s="26" t="s">
        <v>18</v>
      </c>
      <c r="Q2" s="25" t="s">
        <v>19</v>
      </c>
      <c r="R2" s="26" t="s">
        <v>18</v>
      </c>
      <c r="S2" s="25" t="s">
        <v>19</v>
      </c>
      <c r="T2" s="26" t="s">
        <v>18</v>
      </c>
      <c r="U2" s="25" t="s">
        <v>19</v>
      </c>
      <c r="V2" s="26" t="s">
        <v>18</v>
      </c>
      <c r="W2" s="25" t="s">
        <v>19</v>
      </c>
      <c r="X2" s="26" t="s">
        <v>18</v>
      </c>
      <c r="Y2" s="25" t="s">
        <v>19</v>
      </c>
      <c r="Z2" s="26" t="s">
        <v>18</v>
      </c>
      <c r="AA2" s="25" t="s">
        <v>19</v>
      </c>
      <c r="AB2" s="26" t="s">
        <v>18</v>
      </c>
      <c r="AC2" s="25" t="s">
        <v>19</v>
      </c>
      <c r="AD2" s="26" t="s">
        <v>18</v>
      </c>
      <c r="AE2" s="29" t="s">
        <v>19</v>
      </c>
      <c r="AF2" s="26" t="s">
        <v>18</v>
      </c>
      <c r="AG2" s="29" t="s">
        <v>19</v>
      </c>
      <c r="AH2" s="26" t="s">
        <v>18</v>
      </c>
      <c r="AI2" s="29" t="s">
        <v>19</v>
      </c>
      <c r="AJ2" s="26" t="s">
        <v>18</v>
      </c>
      <c r="AK2" s="29" t="s">
        <v>19</v>
      </c>
      <c r="AL2" s="26" t="s">
        <v>18</v>
      </c>
      <c r="AM2" s="29" t="s">
        <v>19</v>
      </c>
      <c r="AN2" s="26" t="s">
        <v>18</v>
      </c>
      <c r="AO2" s="29" t="s">
        <v>19</v>
      </c>
    </row>
    <row r="3" spans="1:41">
      <c r="A3" s="226" t="s">
        <v>109</v>
      </c>
      <c r="B3" s="230" t="str">
        <f>'Scout 1'!$B5</f>
        <v xml:space="preserve"> </v>
      </c>
      <c r="C3" s="30"/>
      <c r="D3" s="27" t="str">
        <f>'Scout 2'!$B5</f>
        <v xml:space="preserve"> </v>
      </c>
      <c r="E3" s="30"/>
      <c r="F3" s="27" t="str">
        <f>'Scout 3'!$B5</f>
        <v xml:space="preserve"> </v>
      </c>
      <c r="G3" s="30"/>
      <c r="H3" s="27" t="str">
        <f>'Scout 4'!$B5</f>
        <v xml:space="preserve"> </v>
      </c>
      <c r="I3" s="30"/>
      <c r="J3" s="27" t="str">
        <f>'Scout 5'!$B5</f>
        <v xml:space="preserve"> </v>
      </c>
      <c r="K3" s="30"/>
      <c r="L3" s="27" t="str">
        <f>'Scout 6'!$B5</f>
        <v xml:space="preserve"> </v>
      </c>
      <c r="M3" s="30"/>
      <c r="N3" s="27" t="str">
        <f>'Scout 7'!$B5</f>
        <v xml:space="preserve"> </v>
      </c>
      <c r="O3" s="30"/>
      <c r="P3" s="27" t="str">
        <f>'Scout 8'!$B5</f>
        <v xml:space="preserve"> </v>
      </c>
      <c r="Q3" s="30"/>
      <c r="R3" s="27" t="str">
        <f>'Scout 9'!$B5</f>
        <v xml:space="preserve"> </v>
      </c>
      <c r="S3" s="30"/>
      <c r="T3" s="27" t="str">
        <f>'Scout 10'!$B5</f>
        <v xml:space="preserve"> </v>
      </c>
      <c r="U3" s="30"/>
      <c r="V3" s="27" t="str">
        <f>'Scout 11'!$B5</f>
        <v xml:space="preserve"> </v>
      </c>
      <c r="W3" s="30"/>
      <c r="X3" s="27" t="str">
        <f>'Scout 12'!$B5</f>
        <v xml:space="preserve"> </v>
      </c>
      <c r="Y3" s="30"/>
      <c r="Z3" s="27" t="str">
        <f>'Scout 13'!$B5</f>
        <v xml:space="preserve"> </v>
      </c>
      <c r="AA3" s="30"/>
      <c r="AB3" s="27" t="str">
        <f>'Scout 14'!$B5</f>
        <v xml:space="preserve"> </v>
      </c>
      <c r="AC3" s="30"/>
      <c r="AD3" s="27" t="str">
        <f>'Scout 15'!$B5</f>
        <v xml:space="preserve"> </v>
      </c>
      <c r="AE3" s="31"/>
      <c r="AF3" s="27" t="str">
        <f>'Scout 16'!$B5</f>
        <v xml:space="preserve"> </v>
      </c>
      <c r="AG3" s="31"/>
      <c r="AH3" s="27" t="str">
        <f>'Scout 17'!$B5</f>
        <v xml:space="preserve"> </v>
      </c>
      <c r="AI3" s="31"/>
      <c r="AJ3" s="27" t="str">
        <f>'Scout 18'!$B5</f>
        <v xml:space="preserve"> </v>
      </c>
      <c r="AK3" s="31"/>
      <c r="AL3" s="27" t="str">
        <f>'Scout 19'!$B5</f>
        <v xml:space="preserve"> </v>
      </c>
      <c r="AM3" s="31"/>
      <c r="AN3" s="27" t="str">
        <f>'Scout 20'!$B5</f>
        <v xml:space="preserve"> </v>
      </c>
      <c r="AO3" s="31"/>
    </row>
    <row r="4" spans="1:41">
      <c r="A4" s="225"/>
      <c r="B4" s="230"/>
      <c r="C4" s="30"/>
      <c r="D4" s="27"/>
      <c r="E4" s="30"/>
      <c r="F4" s="27"/>
      <c r="G4" s="30"/>
      <c r="H4" s="27"/>
      <c r="I4" s="30"/>
      <c r="J4" s="27"/>
      <c r="K4" s="30"/>
      <c r="L4" s="27"/>
      <c r="M4" s="30"/>
      <c r="N4" s="27"/>
      <c r="O4" s="30"/>
      <c r="P4" s="27"/>
      <c r="Q4" s="30"/>
      <c r="R4" s="27"/>
      <c r="S4" s="30"/>
      <c r="T4" s="27"/>
      <c r="U4" s="30"/>
      <c r="V4" s="27"/>
      <c r="W4" s="30"/>
      <c r="X4" s="27"/>
      <c r="Y4" s="30"/>
      <c r="Z4" s="27"/>
      <c r="AA4" s="30"/>
      <c r="AB4" s="27"/>
      <c r="AC4" s="30"/>
      <c r="AD4" s="27"/>
      <c r="AE4" s="31"/>
      <c r="AF4" s="27"/>
      <c r="AG4" s="31"/>
      <c r="AH4" s="27"/>
      <c r="AI4" s="31"/>
      <c r="AJ4" s="27"/>
      <c r="AK4" s="31"/>
      <c r="AL4" s="27"/>
      <c r="AM4" s="31"/>
      <c r="AN4" s="27"/>
      <c r="AO4" s="31"/>
    </row>
    <row r="5" spans="1:41">
      <c r="A5" s="1" t="s">
        <v>67</v>
      </c>
      <c r="B5" s="230"/>
      <c r="C5" s="30"/>
      <c r="D5" s="27"/>
      <c r="E5" s="30"/>
      <c r="F5" s="27"/>
      <c r="G5" s="30"/>
      <c r="H5" s="27"/>
      <c r="I5" s="30"/>
      <c r="J5" s="27"/>
      <c r="K5" s="30"/>
      <c r="L5" s="27"/>
      <c r="M5" s="30"/>
      <c r="N5" s="27"/>
      <c r="O5" s="30"/>
      <c r="P5" s="27"/>
      <c r="Q5" s="30"/>
      <c r="R5" s="27"/>
      <c r="S5" s="30"/>
      <c r="T5" s="27"/>
      <c r="U5" s="30"/>
      <c r="V5" s="27"/>
      <c r="W5" s="30"/>
      <c r="X5" s="27"/>
      <c r="Y5" s="30"/>
      <c r="Z5" s="27"/>
      <c r="AA5" s="30"/>
      <c r="AB5" s="27"/>
      <c r="AC5" s="30"/>
      <c r="AD5" s="27"/>
      <c r="AE5" s="31"/>
      <c r="AF5" s="27"/>
      <c r="AG5" s="31"/>
      <c r="AH5" s="27"/>
      <c r="AI5" s="31"/>
      <c r="AJ5" s="27"/>
      <c r="AK5" s="31"/>
      <c r="AL5" s="27"/>
      <c r="AM5" s="31"/>
      <c r="AN5" s="27"/>
      <c r="AO5" s="31"/>
    </row>
    <row r="6" spans="1:41">
      <c r="A6" s="227" t="str">
        <f>Achievements!C5</f>
        <v>Lion's Honor</v>
      </c>
      <c r="B6" s="230" t="str">
        <f>'Scout 1'!$B10</f>
        <v xml:space="preserve"> </v>
      </c>
      <c r="C6" s="30"/>
      <c r="D6" s="27" t="str">
        <f>'Scout 2'!$B10</f>
        <v xml:space="preserve"> </v>
      </c>
      <c r="E6" s="30"/>
      <c r="F6" s="27" t="str">
        <f>'Scout 3'!$B10</f>
        <v xml:space="preserve"> </v>
      </c>
      <c r="G6" s="30"/>
      <c r="H6" s="27" t="str">
        <f>'Scout 4'!$B10</f>
        <v xml:space="preserve"> </v>
      </c>
      <c r="I6" s="30"/>
      <c r="J6" s="27" t="str">
        <f>'Scout 5'!$B10</f>
        <v xml:space="preserve"> </v>
      </c>
      <c r="K6" s="30"/>
      <c r="L6" s="27" t="str">
        <f>'Scout 6'!$B10</f>
        <v xml:space="preserve"> </v>
      </c>
      <c r="M6" s="30"/>
      <c r="N6" s="27" t="str">
        <f>'Scout 7'!$B10</f>
        <v xml:space="preserve"> </v>
      </c>
      <c r="O6" s="30"/>
      <c r="P6" s="27" t="str">
        <f>'Scout 8'!$B10</f>
        <v xml:space="preserve"> </v>
      </c>
      <c r="Q6" s="30"/>
      <c r="R6" s="27" t="str">
        <f>'Scout 9'!$B10</f>
        <v xml:space="preserve"> </v>
      </c>
      <c r="S6" s="30"/>
      <c r="T6" s="27" t="str">
        <f>'Scout 10'!$B10</f>
        <v xml:space="preserve"> </v>
      </c>
      <c r="U6" s="30"/>
      <c r="V6" s="27" t="str">
        <f>'Scout 11'!$B10</f>
        <v xml:space="preserve"> </v>
      </c>
      <c r="W6" s="30"/>
      <c r="X6" s="27" t="str">
        <f>'Scout 12'!$B10</f>
        <v xml:space="preserve"> </v>
      </c>
      <c r="Y6" s="30"/>
      <c r="Z6" s="27" t="str">
        <f>'Scout 13'!$B10</f>
        <v xml:space="preserve"> </v>
      </c>
      <c r="AA6" s="30"/>
      <c r="AB6" s="27" t="str">
        <f>'Scout 14'!$B10</f>
        <v xml:space="preserve"> </v>
      </c>
      <c r="AC6" s="30"/>
      <c r="AD6" s="27" t="str">
        <f>'Scout 15'!$B10</f>
        <v xml:space="preserve"> </v>
      </c>
      <c r="AE6" s="31"/>
      <c r="AF6" s="27" t="str">
        <f>'Scout 16'!$B10</f>
        <v xml:space="preserve"> </v>
      </c>
      <c r="AG6" s="31"/>
      <c r="AH6" s="27" t="str">
        <f>'Scout 17'!$B10</f>
        <v xml:space="preserve"> </v>
      </c>
      <c r="AI6" s="31"/>
      <c r="AJ6" s="27" t="str">
        <f>'Scout 18'!$B10</f>
        <v xml:space="preserve"> </v>
      </c>
      <c r="AK6" s="31"/>
      <c r="AL6" s="27" t="str">
        <f>'Scout 19'!$B10</f>
        <v xml:space="preserve"> </v>
      </c>
      <c r="AM6" s="31"/>
      <c r="AN6" s="27" t="str">
        <f>'Scout 20'!$B10</f>
        <v xml:space="preserve"> </v>
      </c>
      <c r="AO6" s="31"/>
    </row>
    <row r="7" spans="1:41">
      <c r="A7" s="225" t="str">
        <f>Achievements!C18</f>
        <v>Fun on the Run!</v>
      </c>
      <c r="B7" s="230" t="str">
        <f>'Scout 1'!$B11</f>
        <v xml:space="preserve"> </v>
      </c>
      <c r="C7" s="30"/>
      <c r="D7" s="27" t="str">
        <f>'Scout 2'!$B11</f>
        <v xml:space="preserve"> </v>
      </c>
      <c r="E7" s="30"/>
      <c r="F7" s="27" t="str">
        <f>'Scout 3'!$B11</f>
        <v xml:space="preserve"> </v>
      </c>
      <c r="G7" s="30"/>
      <c r="H7" s="27" t="str">
        <f>'Scout 4'!$B11</f>
        <v xml:space="preserve"> </v>
      </c>
      <c r="I7" s="30"/>
      <c r="J7" s="27" t="str">
        <f>'Scout 5'!$B11</f>
        <v xml:space="preserve"> </v>
      </c>
      <c r="K7" s="30"/>
      <c r="L7" s="27" t="str">
        <f>'Scout 6'!$B11</f>
        <v xml:space="preserve"> </v>
      </c>
      <c r="M7" s="30"/>
      <c r="N7" s="27" t="str">
        <f>'Scout 7'!$B11</f>
        <v xml:space="preserve"> </v>
      </c>
      <c r="O7" s="30"/>
      <c r="P7" s="27" t="str">
        <f>'Scout 8'!$B11</f>
        <v xml:space="preserve"> </v>
      </c>
      <c r="Q7" s="30"/>
      <c r="R7" s="27" t="str">
        <f>'Scout 9'!$B11</f>
        <v xml:space="preserve"> </v>
      </c>
      <c r="S7" s="30"/>
      <c r="T7" s="27" t="str">
        <f>'Scout 10'!$B11</f>
        <v xml:space="preserve"> </v>
      </c>
      <c r="U7" s="30"/>
      <c r="V7" s="27" t="str">
        <f>'Scout 11'!$B11</f>
        <v xml:space="preserve"> </v>
      </c>
      <c r="W7" s="30"/>
      <c r="X7" s="27" t="str">
        <f>'Scout 12'!$B11</f>
        <v xml:space="preserve"> </v>
      </c>
      <c r="Y7" s="30"/>
      <c r="Z7" s="27" t="str">
        <f>'Scout 13'!$B11</f>
        <v xml:space="preserve"> </v>
      </c>
      <c r="AA7" s="30"/>
      <c r="AB7" s="27" t="str">
        <f>'Scout 14'!$B11</f>
        <v xml:space="preserve"> </v>
      </c>
      <c r="AC7" s="30"/>
      <c r="AD7" s="27" t="str">
        <f>'Scout 15'!$B11</f>
        <v xml:space="preserve"> </v>
      </c>
      <c r="AE7" s="31"/>
      <c r="AF7" s="27" t="str">
        <f>'Scout 16'!$B11</f>
        <v xml:space="preserve"> </v>
      </c>
      <c r="AG7" s="31"/>
      <c r="AH7" s="27" t="str">
        <f>'Scout 17'!$B11</f>
        <v xml:space="preserve"> </v>
      </c>
      <c r="AI7" s="31"/>
      <c r="AJ7" s="27" t="str">
        <f>'Scout 18'!$B11</f>
        <v xml:space="preserve"> </v>
      </c>
      <c r="AK7" s="31"/>
      <c r="AL7" s="27" t="str">
        <f>'Scout 19'!$B11</f>
        <v xml:space="preserve"> </v>
      </c>
      <c r="AM7" s="31"/>
      <c r="AN7" s="27" t="str">
        <f>'Scout 20'!$B11</f>
        <v xml:space="preserve"> </v>
      </c>
      <c r="AO7" s="31"/>
    </row>
    <row r="8" spans="1:41">
      <c r="A8" s="225" t="str">
        <f>Achievements!C12</f>
        <v>Animal Kingdom</v>
      </c>
      <c r="B8" s="230" t="str">
        <f>'Scout 1'!$B12</f>
        <v xml:space="preserve"> </v>
      </c>
      <c r="C8" s="30"/>
      <c r="D8" s="27" t="str">
        <f>'Scout 2'!$B12</f>
        <v xml:space="preserve"> </v>
      </c>
      <c r="E8" s="30"/>
      <c r="F8" s="27" t="str">
        <f>'Scout 3'!$B12</f>
        <v xml:space="preserve"> </v>
      </c>
      <c r="G8" s="30"/>
      <c r="H8" s="27" t="str">
        <f>'Scout 4'!$B12</f>
        <v xml:space="preserve"> </v>
      </c>
      <c r="I8" s="30"/>
      <c r="J8" s="27" t="str">
        <f>'Scout 5'!$B12</f>
        <v xml:space="preserve"> </v>
      </c>
      <c r="K8" s="30"/>
      <c r="L8" s="27" t="str">
        <f>'Scout 6'!$B12</f>
        <v xml:space="preserve"> </v>
      </c>
      <c r="M8" s="30"/>
      <c r="N8" s="27" t="str">
        <f>'Scout 7'!$B12</f>
        <v xml:space="preserve"> </v>
      </c>
      <c r="O8" s="30"/>
      <c r="P8" s="27" t="str">
        <f>'Scout 8'!$B12</f>
        <v xml:space="preserve"> </v>
      </c>
      <c r="Q8" s="30"/>
      <c r="R8" s="27" t="str">
        <f>'Scout 9'!$B12</f>
        <v xml:space="preserve"> </v>
      </c>
      <c r="S8" s="30"/>
      <c r="T8" s="27" t="str">
        <f>'Scout 10'!$B12</f>
        <v xml:space="preserve"> </v>
      </c>
      <c r="U8" s="30"/>
      <c r="V8" s="27" t="str">
        <f>'Scout 11'!$B12</f>
        <v xml:space="preserve"> </v>
      </c>
      <c r="W8" s="30"/>
      <c r="X8" s="27" t="str">
        <f>'Scout 12'!$B12</f>
        <v xml:space="preserve"> </v>
      </c>
      <c r="Y8" s="30"/>
      <c r="Z8" s="27" t="str">
        <f>'Scout 13'!$B12</f>
        <v xml:space="preserve"> </v>
      </c>
      <c r="AA8" s="30"/>
      <c r="AB8" s="27" t="str">
        <f>'Scout 14'!$B12</f>
        <v xml:space="preserve"> </v>
      </c>
      <c r="AC8" s="30"/>
      <c r="AD8" s="27" t="str">
        <f>'Scout 15'!$B12</f>
        <v xml:space="preserve"> </v>
      </c>
      <c r="AE8" s="31"/>
      <c r="AF8" s="27" t="str">
        <f>'Scout 16'!$B12</f>
        <v xml:space="preserve"> </v>
      </c>
      <c r="AG8" s="31"/>
      <c r="AH8" s="27" t="str">
        <f>'Scout 17'!$B12</f>
        <v xml:space="preserve"> </v>
      </c>
      <c r="AI8" s="31"/>
      <c r="AJ8" s="27" t="str">
        <f>'Scout 18'!$B12</f>
        <v xml:space="preserve"> </v>
      </c>
      <c r="AK8" s="31"/>
      <c r="AL8" s="27" t="str">
        <f>'Scout 19'!$B12</f>
        <v xml:space="preserve"> </v>
      </c>
      <c r="AM8" s="31"/>
      <c r="AN8" s="27" t="str">
        <f>'Scout 20'!$B12</f>
        <v xml:space="preserve"> </v>
      </c>
      <c r="AO8" s="31"/>
    </row>
    <row r="9" spans="1:41">
      <c r="A9" s="225" t="str">
        <f>Achievements!C29</f>
        <v>Mountain Lion</v>
      </c>
      <c r="B9" s="230" t="str">
        <f>'Scout 1'!$B13</f>
        <v xml:space="preserve"> </v>
      </c>
      <c r="C9" s="30"/>
      <c r="D9" s="27" t="str">
        <f>'Scout 2'!$B13</f>
        <v xml:space="preserve"> </v>
      </c>
      <c r="E9" s="30"/>
      <c r="F9" s="27" t="str">
        <f>'Scout 3'!$B13</f>
        <v xml:space="preserve"> </v>
      </c>
      <c r="G9" s="30"/>
      <c r="H9" s="27" t="str">
        <f>'Scout 4'!$B13</f>
        <v xml:space="preserve"> </v>
      </c>
      <c r="I9" s="30"/>
      <c r="J9" s="27" t="str">
        <f>'Scout 5'!$B13</f>
        <v xml:space="preserve"> </v>
      </c>
      <c r="K9" s="30"/>
      <c r="L9" s="27" t="str">
        <f>'Scout 6'!$B13</f>
        <v xml:space="preserve"> </v>
      </c>
      <c r="M9" s="30"/>
      <c r="N9" s="27" t="str">
        <f>'Scout 7'!$B13</f>
        <v xml:space="preserve"> </v>
      </c>
      <c r="O9" s="30"/>
      <c r="P9" s="27" t="str">
        <f>'Scout 8'!$B13</f>
        <v xml:space="preserve"> </v>
      </c>
      <c r="Q9" s="30"/>
      <c r="R9" s="27" t="str">
        <f>'Scout 9'!$B13</f>
        <v xml:space="preserve"> </v>
      </c>
      <c r="S9" s="30"/>
      <c r="T9" s="27" t="str">
        <f>'Scout 10'!$B13</f>
        <v xml:space="preserve"> </v>
      </c>
      <c r="U9" s="30"/>
      <c r="V9" s="27" t="str">
        <f>'Scout 11'!$B13</f>
        <v xml:space="preserve"> </v>
      </c>
      <c r="W9" s="30"/>
      <c r="X9" s="27" t="str">
        <f>'Scout 12'!$B13</f>
        <v xml:space="preserve"> </v>
      </c>
      <c r="Y9" s="30"/>
      <c r="Z9" s="27" t="str">
        <f>'Scout 13'!$B13</f>
        <v xml:space="preserve"> </v>
      </c>
      <c r="AA9" s="30"/>
      <c r="AB9" s="27" t="str">
        <f>'Scout 14'!$B13</f>
        <v xml:space="preserve"> </v>
      </c>
      <c r="AC9" s="30"/>
      <c r="AD9" s="27" t="str">
        <f>'Scout 15'!$B13</f>
        <v xml:space="preserve"> </v>
      </c>
      <c r="AE9" s="31"/>
      <c r="AF9" s="27" t="str">
        <f>'Scout 16'!$B13</f>
        <v xml:space="preserve"> </v>
      </c>
      <c r="AG9" s="31"/>
      <c r="AH9" s="27" t="str">
        <f>'Scout 17'!$B13</f>
        <v xml:space="preserve"> </v>
      </c>
      <c r="AI9" s="31"/>
      <c r="AJ9" s="27" t="str">
        <f>'Scout 18'!$B13</f>
        <v xml:space="preserve"> </v>
      </c>
      <c r="AK9" s="31"/>
      <c r="AL9" s="27" t="str">
        <f>'Scout 19'!$B13</f>
        <v xml:space="preserve"> </v>
      </c>
      <c r="AM9" s="31"/>
      <c r="AN9" s="27" t="str">
        <f>'Scout 20'!$B13</f>
        <v xml:space="preserve"> </v>
      </c>
      <c r="AO9" s="31"/>
    </row>
    <row r="10" spans="1:41">
      <c r="A10" s="225" t="str">
        <f>Achievements!C24</f>
        <v>King of the Jungle</v>
      </c>
      <c r="B10" s="230" t="str">
        <f>'Scout 1'!$B14</f>
        <v xml:space="preserve"> </v>
      </c>
      <c r="C10" s="30"/>
      <c r="D10" s="27" t="str">
        <f>'Scout 2'!$B14</f>
        <v xml:space="preserve"> </v>
      </c>
      <c r="E10" s="30"/>
      <c r="F10" s="27" t="str">
        <f>'Scout 3'!$B14</f>
        <v xml:space="preserve"> </v>
      </c>
      <c r="G10" s="30"/>
      <c r="H10" s="27" t="str">
        <f>'Scout 4'!$B14</f>
        <v xml:space="preserve"> </v>
      </c>
      <c r="I10" s="30"/>
      <c r="J10" s="27" t="str">
        <f>'Scout 5'!$B14</f>
        <v xml:space="preserve"> </v>
      </c>
      <c r="K10" s="30"/>
      <c r="L10" s="27" t="str">
        <f>'Scout 6'!$B14</f>
        <v xml:space="preserve"> </v>
      </c>
      <c r="M10" s="30"/>
      <c r="N10" s="27" t="str">
        <f>'Scout 7'!$B14</f>
        <v xml:space="preserve"> </v>
      </c>
      <c r="O10" s="30"/>
      <c r="P10" s="27" t="str">
        <f>'Scout 8'!$B14</f>
        <v xml:space="preserve"> </v>
      </c>
      <c r="Q10" s="30"/>
      <c r="R10" s="27" t="str">
        <f>'Scout 9'!$B14</f>
        <v xml:space="preserve"> </v>
      </c>
      <c r="S10" s="30"/>
      <c r="T10" s="27" t="str">
        <f>'Scout 10'!$B14</f>
        <v xml:space="preserve"> </v>
      </c>
      <c r="U10" s="30"/>
      <c r="V10" s="27" t="str">
        <f>'Scout 11'!$B14</f>
        <v xml:space="preserve"> </v>
      </c>
      <c r="W10" s="30"/>
      <c r="X10" s="27" t="str">
        <f>'Scout 12'!$B14</f>
        <v xml:space="preserve"> </v>
      </c>
      <c r="Y10" s="30"/>
      <c r="Z10" s="27" t="str">
        <f>'Scout 13'!$B14</f>
        <v xml:space="preserve"> </v>
      </c>
      <c r="AA10" s="30"/>
      <c r="AB10" s="27" t="str">
        <f>'Scout 14'!$B14</f>
        <v xml:space="preserve"> </v>
      </c>
      <c r="AC10" s="30"/>
      <c r="AD10" s="27" t="str">
        <f>'Scout 15'!$B14</f>
        <v xml:space="preserve"> </v>
      </c>
      <c r="AE10" s="31"/>
      <c r="AF10" s="27" t="str">
        <f>'Scout 16'!$B14</f>
        <v xml:space="preserve"> </v>
      </c>
      <c r="AG10" s="31"/>
      <c r="AH10" s="27" t="str">
        <f>'Scout 17'!$B14</f>
        <v xml:space="preserve"> </v>
      </c>
      <c r="AI10" s="31"/>
      <c r="AJ10" s="27" t="str">
        <f>'Scout 18'!$B14</f>
        <v xml:space="preserve"> </v>
      </c>
      <c r="AK10" s="31"/>
      <c r="AL10" s="27" t="str">
        <f>'Scout 19'!$B14</f>
        <v xml:space="preserve"> </v>
      </c>
      <c r="AM10" s="31"/>
      <c r="AN10" s="27" t="str">
        <f>'Scout 20'!$B14</f>
        <v xml:space="preserve"> </v>
      </c>
      <c r="AO10" s="31"/>
    </row>
    <row r="11" spans="1:41">
      <c r="A11" s="225"/>
      <c r="B11" s="230"/>
      <c r="C11" s="30"/>
      <c r="D11" s="27"/>
      <c r="E11" s="30"/>
      <c r="F11" s="27"/>
      <c r="G11" s="30"/>
      <c r="H11" s="27"/>
      <c r="I11" s="30"/>
      <c r="J11" s="27"/>
      <c r="K11" s="30"/>
      <c r="L11" s="27"/>
      <c r="M11" s="30"/>
      <c r="N11" s="27"/>
      <c r="O11" s="30"/>
      <c r="P11" s="27"/>
      <c r="Q11" s="30"/>
      <c r="R11" s="27"/>
      <c r="S11" s="30"/>
      <c r="T11" s="27"/>
      <c r="U11" s="30"/>
      <c r="V11" s="27"/>
      <c r="W11" s="30"/>
      <c r="X11" s="27"/>
      <c r="Y11" s="30"/>
      <c r="Z11" s="27"/>
      <c r="AA11" s="30"/>
      <c r="AB11" s="27"/>
      <c r="AC11" s="30"/>
      <c r="AD11" s="27"/>
      <c r="AE11" s="31"/>
      <c r="AF11" s="27"/>
      <c r="AG11" s="31"/>
      <c r="AH11" s="27"/>
      <c r="AI11" s="31"/>
      <c r="AJ11" s="27"/>
      <c r="AK11" s="31"/>
      <c r="AL11" s="27"/>
      <c r="AM11" s="31"/>
      <c r="AN11" s="27"/>
      <c r="AO11" s="31"/>
    </row>
    <row r="12" spans="1:41">
      <c r="A12" s="1" t="s">
        <v>141</v>
      </c>
      <c r="B12" s="230"/>
      <c r="C12" s="30"/>
      <c r="D12" s="27"/>
      <c r="E12" s="30"/>
      <c r="F12" s="27"/>
      <c r="G12" s="30"/>
      <c r="H12" s="27"/>
      <c r="I12" s="30"/>
      <c r="J12" s="27"/>
      <c r="K12" s="30"/>
      <c r="L12" s="27"/>
      <c r="M12" s="30"/>
      <c r="N12" s="27"/>
      <c r="O12" s="30"/>
      <c r="P12" s="27"/>
      <c r="Q12" s="30"/>
      <c r="R12" s="27"/>
      <c r="S12" s="30"/>
      <c r="T12" s="27"/>
      <c r="U12" s="30"/>
      <c r="V12" s="27"/>
      <c r="W12" s="30"/>
      <c r="X12" s="27"/>
      <c r="Y12" s="30"/>
      <c r="Z12" s="27"/>
      <c r="AA12" s="30"/>
      <c r="AB12" s="27"/>
      <c r="AC12" s="30"/>
      <c r="AD12" s="27"/>
      <c r="AE12" s="31"/>
      <c r="AF12" s="27"/>
      <c r="AG12" s="31"/>
      <c r="AH12" s="27"/>
      <c r="AI12" s="31"/>
      <c r="AJ12" s="27"/>
      <c r="AK12" s="31"/>
      <c r="AL12" s="27"/>
      <c r="AM12" s="31"/>
      <c r="AN12" s="27"/>
      <c r="AO12" s="31"/>
    </row>
    <row r="13" spans="1:41">
      <c r="A13" s="227" t="str">
        <f>Electives!D5</f>
        <v>Build it Up, Knock it Down</v>
      </c>
      <c r="B13" s="230" t="str">
        <f>'Scout 1'!$B18</f>
        <v xml:space="preserve"> </v>
      </c>
      <c r="C13" s="30"/>
      <c r="D13" s="27" t="str">
        <f>'Scout 2'!$B18</f>
        <v xml:space="preserve"> </v>
      </c>
      <c r="E13" s="30"/>
      <c r="F13" s="27" t="str">
        <f>'Scout 3'!$B18</f>
        <v xml:space="preserve"> </v>
      </c>
      <c r="G13" s="30"/>
      <c r="H13" s="27" t="str">
        <f>'Scout 4'!$B18</f>
        <v xml:space="preserve"> </v>
      </c>
      <c r="I13" s="30"/>
      <c r="J13" s="27" t="str">
        <f>'Scout 5'!$B18</f>
        <v xml:space="preserve"> </v>
      </c>
      <c r="K13" s="30"/>
      <c r="L13" s="27" t="str">
        <f>'Scout 6'!$B18</f>
        <v xml:space="preserve"> </v>
      </c>
      <c r="M13" s="30"/>
      <c r="N13" s="27" t="str">
        <f>'Scout 7'!$B18</f>
        <v xml:space="preserve"> </v>
      </c>
      <c r="O13" s="30"/>
      <c r="P13" s="27" t="str">
        <f>'Scout 8'!$B18</f>
        <v xml:space="preserve"> </v>
      </c>
      <c r="Q13" s="30"/>
      <c r="R13" s="27" t="str">
        <f>'Scout 9'!$B18</f>
        <v xml:space="preserve"> </v>
      </c>
      <c r="S13" s="30"/>
      <c r="T13" s="27" t="str">
        <f>'Scout 10'!$B18</f>
        <v xml:space="preserve"> </v>
      </c>
      <c r="U13" s="30"/>
      <c r="V13" s="27" t="str">
        <f>'Scout 11'!$B18</f>
        <v xml:space="preserve"> </v>
      </c>
      <c r="W13" s="30"/>
      <c r="X13" s="27" t="str">
        <f>'Scout 12'!$B18</f>
        <v xml:space="preserve"> </v>
      </c>
      <c r="Y13" s="30"/>
      <c r="Z13" s="27" t="str">
        <f>'Scout 13'!$B18</f>
        <v xml:space="preserve"> </v>
      </c>
      <c r="AA13" s="30"/>
      <c r="AB13" s="27" t="str">
        <f>'Scout 14'!$B18</f>
        <v xml:space="preserve"> </v>
      </c>
      <c r="AC13" s="30"/>
      <c r="AD13" s="27" t="str">
        <f>'Scout 15'!$B18</f>
        <v xml:space="preserve"> </v>
      </c>
      <c r="AE13" s="30"/>
      <c r="AF13" s="27" t="str">
        <f>'Scout 16'!$B18</f>
        <v xml:space="preserve"> </v>
      </c>
      <c r="AG13" s="30"/>
      <c r="AH13" s="27" t="str">
        <f>'Scout 17'!$B18</f>
        <v xml:space="preserve"> </v>
      </c>
      <c r="AI13" s="30"/>
      <c r="AJ13" s="27" t="str">
        <f>'Scout 18'!$B18</f>
        <v xml:space="preserve"> </v>
      </c>
      <c r="AK13" s="30"/>
      <c r="AL13" s="27" t="str">
        <f>'Scout 19'!$B18</f>
        <v xml:space="preserve"> </v>
      </c>
      <c r="AM13" s="30"/>
      <c r="AN13" s="27" t="str">
        <f>'Scout 20'!$B18</f>
        <v xml:space="preserve"> </v>
      </c>
      <c r="AO13" s="31"/>
    </row>
    <row r="14" spans="1:41">
      <c r="A14" s="225" t="str">
        <f>Electives!D10</f>
        <v>Gizmos and Gadgets</v>
      </c>
      <c r="B14" s="230" t="str">
        <f>'Scout 1'!$B19</f>
        <v xml:space="preserve"> </v>
      </c>
      <c r="C14" s="36"/>
      <c r="D14" s="27" t="str">
        <f>'Scout 2'!$B19</f>
        <v xml:space="preserve"> </v>
      </c>
      <c r="E14" s="36"/>
      <c r="F14" s="27" t="str">
        <f>'Scout 3'!$B19</f>
        <v xml:space="preserve"> </v>
      </c>
      <c r="G14" s="36"/>
      <c r="H14" s="27" t="str">
        <f>'Scout 4'!$B19</f>
        <v xml:space="preserve"> </v>
      </c>
      <c r="I14" s="36"/>
      <c r="J14" s="27" t="str">
        <f>'Scout 5'!$B19</f>
        <v xml:space="preserve"> </v>
      </c>
      <c r="K14" s="36"/>
      <c r="L14" s="27" t="str">
        <f>'Scout 6'!$B19</f>
        <v xml:space="preserve"> </v>
      </c>
      <c r="M14" s="36"/>
      <c r="N14" s="27" t="str">
        <f>'Scout 7'!$B19</f>
        <v xml:space="preserve"> </v>
      </c>
      <c r="O14" s="36"/>
      <c r="P14" s="27" t="str">
        <f>'Scout 8'!$B19</f>
        <v xml:space="preserve"> </v>
      </c>
      <c r="Q14" s="36"/>
      <c r="R14" s="27" t="str">
        <f>'Scout 9'!$B19</f>
        <v xml:space="preserve"> </v>
      </c>
      <c r="S14" s="36"/>
      <c r="T14" s="27" t="str">
        <f>'Scout 10'!$B19</f>
        <v xml:space="preserve"> </v>
      </c>
      <c r="U14" s="36"/>
      <c r="V14" s="27" t="str">
        <f>'Scout 11'!$B19</f>
        <v xml:space="preserve"> </v>
      </c>
      <c r="W14" s="36"/>
      <c r="X14" s="27" t="str">
        <f>'Scout 12'!$B19</f>
        <v xml:space="preserve"> </v>
      </c>
      <c r="Y14" s="36"/>
      <c r="Z14" s="27" t="str">
        <f>'Scout 13'!$B19</f>
        <v xml:space="preserve"> </v>
      </c>
      <c r="AA14" s="36"/>
      <c r="AB14" s="27" t="str">
        <f>'Scout 14'!$B19</f>
        <v xml:space="preserve"> </v>
      </c>
      <c r="AC14" s="36"/>
      <c r="AD14" s="27" t="str">
        <f>'Scout 15'!$B19</f>
        <v xml:space="preserve"> </v>
      </c>
      <c r="AE14" s="36"/>
      <c r="AF14" s="27" t="str">
        <f>'Scout 16'!$B19</f>
        <v xml:space="preserve"> </v>
      </c>
      <c r="AG14" s="36"/>
      <c r="AH14" s="27" t="str">
        <f>'Scout 17'!$B19</f>
        <v xml:space="preserve"> </v>
      </c>
      <c r="AI14" s="36"/>
      <c r="AJ14" s="27" t="str">
        <f>'Scout 18'!$B19</f>
        <v xml:space="preserve"> </v>
      </c>
      <c r="AK14" s="36"/>
      <c r="AL14" s="27" t="str">
        <f>'Scout 19'!$B19</f>
        <v xml:space="preserve"> </v>
      </c>
      <c r="AM14" s="36"/>
      <c r="AN14" s="27" t="str">
        <f>'Scout 20'!$B19</f>
        <v xml:space="preserve"> </v>
      </c>
      <c r="AO14" s="37"/>
    </row>
    <row r="15" spans="1:41">
      <c r="A15" s="225" t="str">
        <f>Electives!D15</f>
        <v>I'll Do It Myself</v>
      </c>
      <c r="B15" s="230" t="str">
        <f>'Scout 1'!$B20</f>
        <v xml:space="preserve"> </v>
      </c>
      <c r="C15" s="30"/>
      <c r="D15" s="27" t="str">
        <f>'Scout 2'!$B20</f>
        <v xml:space="preserve"> </v>
      </c>
      <c r="E15" s="30"/>
      <c r="F15" s="27" t="str">
        <f>'Scout 3'!$B20</f>
        <v xml:space="preserve"> </v>
      </c>
      <c r="G15" s="30"/>
      <c r="H15" s="27" t="str">
        <f>'Scout 4'!$B20</f>
        <v xml:space="preserve"> </v>
      </c>
      <c r="I15" s="30"/>
      <c r="J15" s="27" t="str">
        <f>'Scout 5'!$B20</f>
        <v xml:space="preserve"> </v>
      </c>
      <c r="K15" s="30"/>
      <c r="L15" s="27" t="str">
        <f>'Scout 6'!$B20</f>
        <v xml:space="preserve"> </v>
      </c>
      <c r="M15" s="30"/>
      <c r="N15" s="27" t="str">
        <f>'Scout 7'!$B20</f>
        <v xml:space="preserve"> </v>
      </c>
      <c r="O15" s="30"/>
      <c r="P15" s="27" t="str">
        <f>'Scout 8'!$B20</f>
        <v xml:space="preserve"> </v>
      </c>
      <c r="Q15" s="30"/>
      <c r="R15" s="27" t="str">
        <f>'Scout 9'!$B20</f>
        <v xml:space="preserve"> </v>
      </c>
      <c r="S15" s="30"/>
      <c r="T15" s="27" t="str">
        <f>'Scout 10'!$B20</f>
        <v xml:space="preserve"> </v>
      </c>
      <c r="U15" s="30"/>
      <c r="V15" s="27" t="str">
        <f>'Scout 11'!$B20</f>
        <v xml:space="preserve"> </v>
      </c>
      <c r="W15" s="30"/>
      <c r="X15" s="27" t="str">
        <f>'Scout 12'!$B20</f>
        <v xml:space="preserve"> </v>
      </c>
      <c r="Y15" s="30"/>
      <c r="Z15" s="27" t="str">
        <f>'Scout 13'!$B20</f>
        <v xml:space="preserve"> </v>
      </c>
      <c r="AA15" s="30"/>
      <c r="AB15" s="27" t="str">
        <f>'Scout 14'!$B20</f>
        <v xml:space="preserve"> </v>
      </c>
      <c r="AC15" s="30"/>
      <c r="AD15" s="27" t="str">
        <f>'Scout 15'!$B20</f>
        <v xml:space="preserve"> </v>
      </c>
      <c r="AE15" s="30"/>
      <c r="AF15" s="27" t="str">
        <f>'Scout 16'!$B20</f>
        <v xml:space="preserve"> </v>
      </c>
      <c r="AG15" s="30"/>
      <c r="AH15" s="27" t="str">
        <f>'Scout 17'!$B20</f>
        <v xml:space="preserve"> </v>
      </c>
      <c r="AI15" s="30"/>
      <c r="AJ15" s="27" t="str">
        <f>'Scout 18'!$B20</f>
        <v xml:space="preserve"> </v>
      </c>
      <c r="AK15" s="30"/>
      <c r="AL15" s="27" t="str">
        <f>'Scout 19'!$B20</f>
        <v xml:space="preserve"> </v>
      </c>
      <c r="AM15" s="30"/>
      <c r="AN15" s="27" t="str">
        <f>'Scout 20'!$B20</f>
        <v xml:space="preserve"> </v>
      </c>
      <c r="AO15" s="31"/>
    </row>
    <row r="16" spans="1:41">
      <c r="A16" s="225" t="str">
        <f>Electives!D20</f>
        <v>On Your Mark</v>
      </c>
      <c r="B16" s="230" t="str">
        <f>'Scout 1'!$B21</f>
        <v xml:space="preserve"> </v>
      </c>
      <c r="C16" s="30"/>
      <c r="D16" s="27" t="str">
        <f>'Scout 2'!$B21</f>
        <v xml:space="preserve"> </v>
      </c>
      <c r="E16" s="30"/>
      <c r="F16" s="27" t="str">
        <f>'Scout 3'!$B21</f>
        <v xml:space="preserve"> </v>
      </c>
      <c r="G16" s="30"/>
      <c r="H16" s="27" t="str">
        <f>'Scout 4'!$B21</f>
        <v xml:space="preserve"> </v>
      </c>
      <c r="I16" s="30"/>
      <c r="J16" s="27" t="str">
        <f>'Scout 5'!$B21</f>
        <v xml:space="preserve"> </v>
      </c>
      <c r="K16" s="30"/>
      <c r="L16" s="27" t="str">
        <f>'Scout 6'!$B21</f>
        <v xml:space="preserve"> </v>
      </c>
      <c r="M16" s="30"/>
      <c r="N16" s="27" t="str">
        <f>'Scout 7'!$B21</f>
        <v xml:space="preserve"> </v>
      </c>
      <c r="O16" s="30"/>
      <c r="P16" s="27" t="str">
        <f>'Scout 8'!$B21</f>
        <v xml:space="preserve"> </v>
      </c>
      <c r="Q16" s="30"/>
      <c r="R16" s="27" t="str">
        <f>'Scout 9'!$B21</f>
        <v xml:space="preserve"> </v>
      </c>
      <c r="S16" s="30"/>
      <c r="T16" s="27" t="str">
        <f>'Scout 10'!$B21</f>
        <v xml:space="preserve"> </v>
      </c>
      <c r="U16" s="30"/>
      <c r="V16" s="27" t="str">
        <f>'Scout 11'!$B21</f>
        <v xml:space="preserve"> </v>
      </c>
      <c r="W16" s="30"/>
      <c r="X16" s="27" t="str">
        <f>'Scout 12'!$B21</f>
        <v xml:space="preserve"> </v>
      </c>
      <c r="Y16" s="30"/>
      <c r="Z16" s="27" t="str">
        <f>'Scout 13'!$B21</f>
        <v xml:space="preserve"> </v>
      </c>
      <c r="AA16" s="30"/>
      <c r="AB16" s="27" t="str">
        <f>'Scout 14'!$B21</f>
        <v xml:space="preserve"> </v>
      </c>
      <c r="AC16" s="30"/>
      <c r="AD16" s="27" t="str">
        <f>'Scout 15'!$B21</f>
        <v xml:space="preserve"> </v>
      </c>
      <c r="AE16" s="30"/>
      <c r="AF16" s="27" t="str">
        <f>'Scout 16'!$B21</f>
        <v xml:space="preserve"> </v>
      </c>
      <c r="AG16" s="30"/>
      <c r="AH16" s="27" t="str">
        <f>'Scout 17'!$B21</f>
        <v xml:space="preserve"> </v>
      </c>
      <c r="AI16" s="30"/>
      <c r="AJ16" s="27" t="str">
        <f>'Scout 18'!$B21</f>
        <v xml:space="preserve"> </v>
      </c>
      <c r="AK16" s="30"/>
      <c r="AL16" s="27" t="str">
        <f>'Scout 19'!$B21</f>
        <v xml:space="preserve"> </v>
      </c>
      <c r="AM16" s="30"/>
      <c r="AN16" s="27" t="str">
        <f>'Scout 20'!$B21</f>
        <v xml:space="preserve"> </v>
      </c>
      <c r="AO16" s="31"/>
    </row>
    <row r="17" spans="1:41">
      <c r="A17" s="225" t="str">
        <f>Electives!D25</f>
        <v>Pick My Path</v>
      </c>
      <c r="B17" s="230" t="str">
        <f>'Scout 1'!$B22</f>
        <v xml:space="preserve"> </v>
      </c>
      <c r="C17" s="30"/>
      <c r="D17" s="27" t="str">
        <f>'Scout 2'!$B22</f>
        <v xml:space="preserve"> </v>
      </c>
      <c r="E17" s="30"/>
      <c r="F17" s="27" t="str">
        <f>'Scout 3'!$B22</f>
        <v xml:space="preserve"> </v>
      </c>
      <c r="G17" s="30"/>
      <c r="H17" s="27" t="str">
        <f>'Scout 4'!$B22</f>
        <v xml:space="preserve"> </v>
      </c>
      <c r="I17" s="30"/>
      <c r="J17" s="27" t="str">
        <f>'Scout 5'!$B22</f>
        <v xml:space="preserve"> </v>
      </c>
      <c r="K17" s="30"/>
      <c r="L17" s="27" t="str">
        <f>'Scout 6'!$B22</f>
        <v xml:space="preserve"> </v>
      </c>
      <c r="M17" s="30"/>
      <c r="N17" s="27" t="str">
        <f>'Scout 7'!$B22</f>
        <v xml:space="preserve"> </v>
      </c>
      <c r="O17" s="30"/>
      <c r="P17" s="27" t="str">
        <f>'Scout 8'!$B22</f>
        <v xml:space="preserve"> </v>
      </c>
      <c r="Q17" s="30"/>
      <c r="R17" s="27" t="str">
        <f>'Scout 9'!$B22</f>
        <v xml:space="preserve"> </v>
      </c>
      <c r="S17" s="30"/>
      <c r="T17" s="27" t="str">
        <f>'Scout 10'!$B22</f>
        <v xml:space="preserve"> </v>
      </c>
      <c r="U17" s="30"/>
      <c r="V17" s="27" t="str">
        <f>'Scout 11'!$B22</f>
        <v xml:space="preserve"> </v>
      </c>
      <c r="W17" s="30"/>
      <c r="X17" s="27" t="str">
        <f>'Scout 12'!$B22</f>
        <v xml:space="preserve"> </v>
      </c>
      <c r="Y17" s="30"/>
      <c r="Z17" s="27" t="str">
        <f>'Scout 13'!$B22</f>
        <v xml:space="preserve"> </v>
      </c>
      <c r="AA17" s="30"/>
      <c r="AB17" s="27" t="str">
        <f>'Scout 14'!$B22</f>
        <v xml:space="preserve"> </v>
      </c>
      <c r="AC17" s="30"/>
      <c r="AD17" s="27" t="str">
        <f>'Scout 15'!$B22</f>
        <v xml:space="preserve"> </v>
      </c>
      <c r="AE17" s="30"/>
      <c r="AF17" s="27" t="str">
        <f>'Scout 16'!$B22</f>
        <v xml:space="preserve"> </v>
      </c>
      <c r="AG17" s="30"/>
      <c r="AH17" s="27" t="str">
        <f>'Scout 17'!$B22</f>
        <v xml:space="preserve"> </v>
      </c>
      <c r="AI17" s="30"/>
      <c r="AJ17" s="27" t="str">
        <f>'Scout 18'!$B22</f>
        <v xml:space="preserve"> </v>
      </c>
      <c r="AK17" s="30"/>
      <c r="AL17" s="27" t="str">
        <f>'Scout 19'!$B22</f>
        <v xml:space="preserve"> </v>
      </c>
      <c r="AM17" s="30"/>
      <c r="AN17" s="27" t="str">
        <f>'Scout 20'!$B22</f>
        <v xml:space="preserve"> </v>
      </c>
      <c r="AO17" s="31"/>
    </row>
    <row r="18" spans="1:41">
      <c r="A18" s="225" t="str">
        <f>Electives!D30</f>
        <v>Ready, Set, Grow</v>
      </c>
      <c r="B18" s="230" t="str">
        <f>'Scout 1'!$B23</f>
        <v xml:space="preserve"> </v>
      </c>
      <c r="C18" s="30"/>
      <c r="D18" s="27" t="str">
        <f>'Scout 2'!$B23</f>
        <v xml:space="preserve"> </v>
      </c>
      <c r="E18" s="30"/>
      <c r="F18" s="27" t="str">
        <f>'Scout 3'!$B23</f>
        <v xml:space="preserve"> </v>
      </c>
      <c r="G18" s="30"/>
      <c r="H18" s="27" t="str">
        <f>'Scout 4'!$B23</f>
        <v xml:space="preserve"> </v>
      </c>
      <c r="I18" s="30"/>
      <c r="J18" s="27" t="str">
        <f>'Scout 5'!$B23</f>
        <v xml:space="preserve"> </v>
      </c>
      <c r="K18" s="30"/>
      <c r="L18" s="27" t="str">
        <f>'Scout 6'!$B23</f>
        <v xml:space="preserve"> </v>
      </c>
      <c r="M18" s="30"/>
      <c r="N18" s="27" t="str">
        <f>'Scout 7'!$B23</f>
        <v xml:space="preserve"> </v>
      </c>
      <c r="O18" s="30"/>
      <c r="P18" s="27" t="str">
        <f>'Scout 8'!$B23</f>
        <v xml:space="preserve"> </v>
      </c>
      <c r="Q18" s="30"/>
      <c r="R18" s="27" t="str">
        <f>'Scout 9'!$B23</f>
        <v xml:space="preserve"> </v>
      </c>
      <c r="S18" s="30"/>
      <c r="T18" s="27" t="str">
        <f>'Scout 10'!$B23</f>
        <v xml:space="preserve"> </v>
      </c>
      <c r="U18" s="30"/>
      <c r="V18" s="27" t="str">
        <f>'Scout 11'!$B23</f>
        <v xml:space="preserve"> </v>
      </c>
      <c r="W18" s="30"/>
      <c r="X18" s="27" t="str">
        <f>'Scout 12'!$B23</f>
        <v xml:space="preserve"> </v>
      </c>
      <c r="Y18" s="30"/>
      <c r="Z18" s="27" t="str">
        <f>'Scout 13'!$B23</f>
        <v xml:space="preserve"> </v>
      </c>
      <c r="AA18" s="30"/>
      <c r="AB18" s="27" t="str">
        <f>'Scout 14'!$B23</f>
        <v xml:space="preserve"> </v>
      </c>
      <c r="AC18" s="30"/>
      <c r="AD18" s="27" t="str">
        <f>'Scout 15'!$B23</f>
        <v xml:space="preserve"> </v>
      </c>
      <c r="AE18" s="30"/>
      <c r="AF18" s="27" t="str">
        <f>'Scout 16'!$B23</f>
        <v xml:space="preserve"> </v>
      </c>
      <c r="AG18" s="30"/>
      <c r="AH18" s="27" t="str">
        <f>'Scout 17'!$B23</f>
        <v xml:space="preserve"> </v>
      </c>
      <c r="AI18" s="30"/>
      <c r="AJ18" s="27" t="str">
        <f>'Scout 18'!$B23</f>
        <v xml:space="preserve"> </v>
      </c>
      <c r="AK18" s="30"/>
      <c r="AL18" s="27" t="str">
        <f>'Scout 19'!$B23</f>
        <v xml:space="preserve"> </v>
      </c>
      <c r="AM18" s="30"/>
      <c r="AN18" s="27" t="str">
        <f>'Scout 20'!$B23</f>
        <v xml:space="preserve"> </v>
      </c>
      <c r="AO18" s="31"/>
    </row>
    <row r="19" spans="1:41">
      <c r="A19" s="225" t="str">
        <f>Electives!D35</f>
        <v>Rumble in the Jungle</v>
      </c>
      <c r="B19" s="230" t="str">
        <f>'Scout 1'!$B24</f>
        <v xml:space="preserve"> </v>
      </c>
      <c r="C19" s="30"/>
      <c r="D19" s="27" t="str">
        <f>'Scout 2'!$B24</f>
        <v xml:space="preserve"> </v>
      </c>
      <c r="E19" s="30"/>
      <c r="F19" s="27" t="str">
        <f>'Scout 3'!$B24</f>
        <v xml:space="preserve"> </v>
      </c>
      <c r="G19" s="30"/>
      <c r="H19" s="27" t="str">
        <f>'Scout 4'!$B24</f>
        <v xml:space="preserve"> </v>
      </c>
      <c r="I19" s="30"/>
      <c r="J19" s="27" t="str">
        <f>'Scout 5'!$B24</f>
        <v xml:space="preserve"> </v>
      </c>
      <c r="K19" s="30"/>
      <c r="L19" s="27" t="str">
        <f>'Scout 6'!$B24</f>
        <v xml:space="preserve"> </v>
      </c>
      <c r="M19" s="30"/>
      <c r="N19" s="27" t="str">
        <f>'Scout 7'!$B24</f>
        <v xml:space="preserve"> </v>
      </c>
      <c r="O19" s="30"/>
      <c r="P19" s="27" t="str">
        <f>'Scout 8'!$B24</f>
        <v xml:space="preserve"> </v>
      </c>
      <c r="Q19" s="30"/>
      <c r="R19" s="27" t="str">
        <f>'Scout 9'!$B24</f>
        <v xml:space="preserve"> </v>
      </c>
      <c r="S19" s="30"/>
      <c r="T19" s="27" t="str">
        <f>'Scout 10'!$B24</f>
        <v xml:space="preserve"> </v>
      </c>
      <c r="U19" s="30"/>
      <c r="V19" s="27" t="str">
        <f>'Scout 11'!$B24</f>
        <v xml:space="preserve"> </v>
      </c>
      <c r="W19" s="30"/>
      <c r="X19" s="27" t="str">
        <f>'Scout 12'!$B24</f>
        <v xml:space="preserve"> </v>
      </c>
      <c r="Y19" s="30"/>
      <c r="Z19" s="27" t="str">
        <f>'Scout 13'!$B24</f>
        <v xml:space="preserve"> </v>
      </c>
      <c r="AA19" s="30"/>
      <c r="AB19" s="27" t="str">
        <f>'Scout 14'!$B24</f>
        <v xml:space="preserve"> </v>
      </c>
      <c r="AC19" s="30"/>
      <c r="AD19" s="27" t="str">
        <f>'Scout 15'!$B24</f>
        <v xml:space="preserve"> </v>
      </c>
      <c r="AE19" s="30"/>
      <c r="AF19" s="27" t="str">
        <f>'Scout 16'!$B24</f>
        <v xml:space="preserve"> </v>
      </c>
      <c r="AG19" s="30"/>
      <c r="AH19" s="27" t="str">
        <f>'Scout 17'!$B24</f>
        <v xml:space="preserve"> </v>
      </c>
      <c r="AI19" s="30"/>
      <c r="AJ19" s="27" t="str">
        <f>'Scout 18'!$B24</f>
        <v xml:space="preserve"> </v>
      </c>
      <c r="AK19" s="30"/>
      <c r="AL19" s="27" t="str">
        <f>'Scout 19'!$B24</f>
        <v xml:space="preserve"> </v>
      </c>
      <c r="AM19" s="30"/>
      <c r="AN19" s="27" t="str">
        <f>'Scout 20'!$B24</f>
        <v xml:space="preserve"> </v>
      </c>
      <c r="AO19" s="31"/>
    </row>
    <row r="20" spans="1:41">
      <c r="A20" s="225"/>
      <c r="B20" s="230"/>
      <c r="C20" s="30"/>
      <c r="D20" s="27"/>
      <c r="E20" s="30"/>
      <c r="F20" s="27"/>
      <c r="G20" s="30"/>
      <c r="H20" s="27"/>
      <c r="I20" s="30"/>
      <c r="J20" s="27"/>
      <c r="K20" s="30"/>
      <c r="L20" s="27"/>
      <c r="M20" s="30"/>
      <c r="N20" s="27"/>
      <c r="O20" s="30"/>
      <c r="P20" s="27"/>
      <c r="Q20" s="30"/>
      <c r="R20" s="27"/>
      <c r="S20" s="30"/>
      <c r="T20" s="27"/>
      <c r="U20" s="30"/>
      <c r="V20" s="27"/>
      <c r="W20" s="30"/>
      <c r="X20" s="27"/>
      <c r="Y20" s="30"/>
      <c r="Z20" s="27"/>
      <c r="AA20" s="30"/>
      <c r="AB20" s="27"/>
      <c r="AC20" s="30"/>
      <c r="AD20" s="27"/>
      <c r="AE20" s="31"/>
      <c r="AF20" s="27"/>
      <c r="AG20" s="31"/>
      <c r="AH20" s="27"/>
      <c r="AI20" s="31"/>
      <c r="AJ20" s="27"/>
      <c r="AK20" s="31"/>
      <c r="AL20" s="27"/>
      <c r="AM20" s="31"/>
      <c r="AN20" s="27"/>
      <c r="AO20" s="31"/>
    </row>
    <row r="21" spans="1:41">
      <c r="A21" s="225"/>
      <c r="B21" s="230"/>
      <c r="C21" s="30"/>
      <c r="D21" s="27"/>
      <c r="E21" s="30"/>
      <c r="F21" s="27"/>
      <c r="G21" s="30"/>
      <c r="H21" s="27"/>
      <c r="I21" s="30"/>
      <c r="J21" s="27"/>
      <c r="K21" s="30"/>
      <c r="L21" s="27"/>
      <c r="M21" s="30"/>
      <c r="N21" s="27"/>
      <c r="O21" s="30"/>
      <c r="P21" s="27"/>
      <c r="Q21" s="30"/>
      <c r="R21" s="27"/>
      <c r="S21" s="30"/>
      <c r="T21" s="27"/>
      <c r="U21" s="30"/>
      <c r="V21" s="27"/>
      <c r="W21" s="30"/>
      <c r="X21" s="27"/>
      <c r="Y21" s="30"/>
      <c r="Z21" s="27"/>
      <c r="AA21" s="30"/>
      <c r="AB21" s="27"/>
      <c r="AC21" s="30"/>
      <c r="AD21" s="27"/>
      <c r="AE21" s="31"/>
      <c r="AF21" s="27"/>
      <c r="AG21" s="31"/>
      <c r="AH21" s="27"/>
      <c r="AI21" s="31"/>
      <c r="AJ21" s="27"/>
      <c r="AK21" s="31"/>
      <c r="AL21" s="27"/>
      <c r="AM21" s="31"/>
      <c r="AN21" s="27"/>
      <c r="AO21" s="31"/>
    </row>
    <row r="22" spans="1:41" ht="13.5" thickBot="1">
      <c r="A22" s="225"/>
      <c r="B22" s="231"/>
      <c r="C22" s="232"/>
      <c r="D22" s="233"/>
      <c r="E22" s="232"/>
      <c r="F22" s="233"/>
      <c r="G22" s="232"/>
      <c r="H22" s="233"/>
      <c r="I22" s="232"/>
      <c r="J22" s="233"/>
      <c r="K22" s="232"/>
      <c r="L22" s="233"/>
      <c r="M22" s="232"/>
      <c r="N22" s="233"/>
      <c r="O22" s="232"/>
      <c r="P22" s="233"/>
      <c r="Q22" s="232"/>
      <c r="R22" s="233"/>
      <c r="S22" s="232"/>
      <c r="T22" s="233"/>
      <c r="U22" s="232"/>
      <c r="V22" s="233"/>
      <c r="W22" s="232"/>
      <c r="X22" s="233"/>
      <c r="Y22" s="232"/>
      <c r="Z22" s="233"/>
      <c r="AA22" s="232"/>
      <c r="AB22" s="233"/>
      <c r="AC22" s="232"/>
      <c r="AD22" s="233"/>
      <c r="AE22" s="234"/>
      <c r="AF22" s="233"/>
      <c r="AG22" s="234"/>
      <c r="AH22" s="233"/>
      <c r="AI22" s="234"/>
      <c r="AJ22" s="233"/>
      <c r="AK22" s="234"/>
      <c r="AL22" s="233"/>
      <c r="AM22" s="234"/>
      <c r="AN22" s="233"/>
      <c r="AO22" s="234"/>
    </row>
    <row r="23" spans="1:41">
      <c r="C23" s="28"/>
      <c r="E23" s="24"/>
      <c r="G23" s="24"/>
      <c r="I23" s="24"/>
      <c r="K23" s="24"/>
      <c r="M23" s="24"/>
      <c r="O23" s="24"/>
      <c r="Q23" s="24"/>
      <c r="S23" s="24"/>
      <c r="U23"/>
      <c r="V23"/>
      <c r="W23"/>
      <c r="X23"/>
      <c r="Y23"/>
      <c r="Z23"/>
      <c r="AA23"/>
      <c r="AC23" s="24"/>
      <c r="AE23" s="24"/>
      <c r="AG23" s="24"/>
      <c r="AI23" s="24"/>
      <c r="AK23" s="24"/>
      <c r="AM23" s="24"/>
      <c r="AO23" s="24"/>
    </row>
    <row r="24" spans="1:41">
      <c r="C24" s="28"/>
      <c r="E24" s="24"/>
      <c r="G24" s="24"/>
      <c r="I24" s="24"/>
      <c r="K24" s="24"/>
      <c r="M24" s="24"/>
      <c r="O24" s="24"/>
      <c r="Q24" s="24"/>
      <c r="S24" s="24"/>
      <c r="U24"/>
      <c r="V24"/>
      <c r="W24"/>
      <c r="X24"/>
      <c r="Y24"/>
      <c r="Z24"/>
      <c r="AA24"/>
      <c r="AC24" s="24"/>
      <c r="AE24" s="24"/>
      <c r="AG24" s="24"/>
      <c r="AI24" s="24"/>
      <c r="AK24" s="24"/>
      <c r="AM24" s="24"/>
      <c r="AO24" s="24"/>
    </row>
    <row r="25" spans="1:41">
      <c r="C25" s="28"/>
      <c r="E25" s="24"/>
      <c r="G25" s="24"/>
      <c r="I25" s="24"/>
      <c r="K25" s="24"/>
      <c r="M25" s="24"/>
      <c r="O25" s="24"/>
      <c r="Q25" s="24"/>
      <c r="S25" s="24"/>
      <c r="U25" s="24"/>
      <c r="W25" s="24"/>
      <c r="Y25" s="24"/>
      <c r="AA25" s="24"/>
      <c r="AC25" s="24"/>
      <c r="AE25" s="24"/>
      <c r="AG25" s="24"/>
      <c r="AI25" s="24"/>
      <c r="AK25" s="24"/>
      <c r="AM25" s="24"/>
      <c r="AO25" s="24"/>
    </row>
    <row r="26" spans="1:41">
      <c r="C26" s="28"/>
      <c r="E26" s="24"/>
      <c r="G26" s="24"/>
      <c r="I26" s="24"/>
      <c r="K26" s="24"/>
      <c r="M26" s="24"/>
      <c r="O26" s="24"/>
      <c r="Q26" s="24"/>
      <c r="S26" s="24"/>
      <c r="U26" s="24"/>
      <c r="W26" s="24"/>
      <c r="Y26" s="24"/>
      <c r="AA26" s="24"/>
      <c r="AC26" s="24"/>
      <c r="AE26" s="24"/>
      <c r="AG26" s="24"/>
      <c r="AI26" s="24"/>
      <c r="AK26" s="24"/>
      <c r="AM26" s="24"/>
      <c r="AO26" s="24"/>
    </row>
    <row r="27" spans="1:41">
      <c r="C27" s="28"/>
      <c r="E27" s="24"/>
      <c r="G27" s="24"/>
      <c r="I27" s="24"/>
      <c r="K27" s="24"/>
      <c r="M27" s="24"/>
      <c r="O27" s="24"/>
      <c r="Q27" s="24"/>
      <c r="S27" s="24"/>
      <c r="U27" s="24"/>
      <c r="W27" s="24"/>
      <c r="Y27" s="24"/>
      <c r="AA27" s="24"/>
      <c r="AC27" s="24"/>
      <c r="AE27" s="24"/>
      <c r="AG27" s="24"/>
      <c r="AI27" s="24"/>
      <c r="AK27" s="24"/>
      <c r="AM27" s="24"/>
      <c r="AO27" s="24"/>
    </row>
    <row r="28" spans="1:41">
      <c r="C28" s="28"/>
      <c r="E28" s="24"/>
      <c r="G28" s="24"/>
      <c r="I28" s="24"/>
      <c r="K28" s="24"/>
      <c r="M28" s="24"/>
      <c r="O28" s="24"/>
      <c r="Q28" s="24"/>
      <c r="S28" s="24"/>
      <c r="U28" s="24"/>
      <c r="W28" s="24"/>
      <c r="Y28" s="24"/>
      <c r="AA28" s="24"/>
      <c r="AC28" s="24"/>
      <c r="AE28" s="24"/>
      <c r="AG28" s="24"/>
      <c r="AI28" s="24"/>
      <c r="AK28" s="24"/>
      <c r="AM28" s="24"/>
      <c r="AO28" s="24"/>
    </row>
    <row r="29" spans="1:41">
      <c r="C29" s="28"/>
      <c r="E29" s="24"/>
      <c r="G29" s="24"/>
      <c r="I29" s="24"/>
      <c r="K29" s="24"/>
      <c r="M29" s="24"/>
      <c r="O29" s="24"/>
      <c r="Q29" s="24"/>
      <c r="S29" s="24"/>
      <c r="U29" s="24"/>
      <c r="W29" s="24"/>
      <c r="Y29" s="24"/>
      <c r="AA29" s="24"/>
      <c r="AC29" s="24"/>
      <c r="AE29" s="24"/>
      <c r="AG29" s="24"/>
      <c r="AI29" s="24"/>
      <c r="AK29" s="24"/>
      <c r="AM29" s="24"/>
      <c r="AO29" s="24"/>
    </row>
    <row r="30" spans="1:41">
      <c r="C30" s="28"/>
      <c r="E30" s="24"/>
      <c r="G30" s="24"/>
      <c r="I30" s="24"/>
      <c r="K30" s="24"/>
      <c r="M30" s="24"/>
      <c r="O30" s="24"/>
      <c r="Q30" s="24"/>
      <c r="S30" s="24"/>
      <c r="U30" s="24"/>
      <c r="W30" s="24"/>
      <c r="Y30" s="24"/>
      <c r="AA30" s="24"/>
      <c r="AC30" s="24"/>
      <c r="AE30" s="24"/>
      <c r="AG30" s="24"/>
      <c r="AI30" s="24"/>
      <c r="AK30" s="24"/>
      <c r="AM30" s="24"/>
      <c r="AO30" s="24"/>
    </row>
    <row r="31" spans="1:41">
      <c r="C31" s="28"/>
      <c r="E31" s="24"/>
      <c r="G31" s="24"/>
      <c r="I31" s="24"/>
      <c r="K31" s="24"/>
      <c r="M31" s="24"/>
      <c r="O31" s="24"/>
      <c r="Q31" s="24"/>
      <c r="S31" s="24"/>
      <c r="U31" s="24"/>
      <c r="W31" s="24"/>
      <c r="Y31" s="24"/>
      <c r="AA31" s="24"/>
      <c r="AC31" s="24"/>
      <c r="AE31" s="24"/>
      <c r="AG31" s="24"/>
      <c r="AI31" s="24"/>
      <c r="AK31" s="24"/>
      <c r="AM31" s="24"/>
      <c r="AO31" s="24"/>
    </row>
    <row r="32" spans="1:41">
      <c r="C32" s="28"/>
      <c r="E32" s="24"/>
      <c r="G32" s="24"/>
      <c r="I32" s="24"/>
      <c r="K32" s="24"/>
      <c r="M32" s="24"/>
      <c r="O32" s="24"/>
      <c r="Q32" s="24"/>
      <c r="S32" s="24"/>
      <c r="U32" s="24"/>
      <c r="W32" s="24"/>
      <c r="Y32" s="24"/>
      <c r="AA32" s="24"/>
      <c r="AC32" s="24"/>
      <c r="AE32" s="24"/>
      <c r="AG32" s="24"/>
      <c r="AI32" s="24"/>
      <c r="AK32" s="24"/>
      <c r="AM32" s="24"/>
      <c r="AO32" s="24"/>
    </row>
    <row r="33" spans="3:41">
      <c r="C33" s="28"/>
      <c r="E33" s="24"/>
      <c r="G33" s="24"/>
      <c r="I33" s="24"/>
      <c r="K33" s="24"/>
      <c r="M33" s="24"/>
      <c r="O33" s="24"/>
      <c r="Q33" s="24"/>
      <c r="S33" s="24"/>
      <c r="U33" s="24"/>
      <c r="W33" s="24"/>
      <c r="Y33" s="24"/>
      <c r="AA33" s="24"/>
      <c r="AC33" s="24"/>
      <c r="AE33" s="24"/>
      <c r="AG33" s="24"/>
      <c r="AI33" s="24"/>
      <c r="AK33" s="24"/>
      <c r="AM33" s="24"/>
      <c r="AO33" s="24"/>
    </row>
    <row r="34" spans="3:41">
      <c r="C34" s="28"/>
      <c r="E34" s="24"/>
      <c r="G34" s="24"/>
      <c r="I34" s="24"/>
      <c r="K34" s="24"/>
      <c r="M34" s="24"/>
      <c r="O34" s="24"/>
      <c r="Q34" s="24"/>
      <c r="S34" s="24"/>
      <c r="U34" s="24"/>
      <c r="W34" s="24"/>
      <c r="Y34" s="24"/>
      <c r="AA34" s="24"/>
      <c r="AC34" s="24"/>
      <c r="AE34" s="24"/>
      <c r="AG34" s="24"/>
      <c r="AI34" s="24"/>
      <c r="AK34" s="24"/>
      <c r="AM34" s="24"/>
      <c r="AO34" s="24"/>
    </row>
    <row r="35" spans="3:41">
      <c r="C35" s="28"/>
      <c r="E35" s="24"/>
      <c r="G35" s="24"/>
      <c r="I35" s="24"/>
      <c r="K35" s="24"/>
      <c r="M35" s="24"/>
      <c r="O35" s="24"/>
      <c r="Q35" s="24"/>
      <c r="S35" s="24"/>
      <c r="U35" s="24"/>
      <c r="W35" s="24"/>
      <c r="Y35" s="24"/>
      <c r="AA35" s="24"/>
      <c r="AC35" s="24"/>
      <c r="AE35" s="24"/>
      <c r="AG35" s="24"/>
      <c r="AI35" s="24"/>
      <c r="AK35" s="24"/>
      <c r="AM35" s="24"/>
      <c r="AO35" s="24"/>
    </row>
    <row r="36" spans="3:41">
      <c r="C36" s="28"/>
      <c r="E36" s="24"/>
      <c r="G36" s="24"/>
      <c r="I36" s="24"/>
      <c r="K36" s="24"/>
      <c r="M36" s="24"/>
      <c r="O36" s="24"/>
      <c r="Q36" s="24"/>
      <c r="S36" s="24"/>
      <c r="U36" s="24"/>
      <c r="W36" s="24"/>
      <c r="Y36" s="24"/>
      <c r="AA36" s="24"/>
      <c r="AC36" s="24"/>
      <c r="AE36" s="24"/>
      <c r="AG36" s="24"/>
      <c r="AI36" s="24"/>
      <c r="AK36" s="24"/>
      <c r="AM36" s="24"/>
      <c r="AO36" s="24"/>
    </row>
    <row r="37" spans="3:41">
      <c r="C37" s="28"/>
      <c r="E37" s="24"/>
      <c r="G37" s="24"/>
      <c r="I37" s="24"/>
      <c r="K37" s="24"/>
      <c r="M37" s="24"/>
      <c r="O37" s="24"/>
      <c r="Q37" s="24"/>
      <c r="S37" s="24"/>
      <c r="U37" s="24"/>
      <c r="W37" s="24"/>
      <c r="Y37" s="24"/>
      <c r="AA37" s="24"/>
      <c r="AC37" s="24"/>
      <c r="AE37" s="24"/>
      <c r="AG37" s="24"/>
      <c r="AI37" s="24"/>
      <c r="AK37" s="24"/>
      <c r="AM37" s="24"/>
      <c r="AO37" s="24"/>
    </row>
    <row r="38" spans="3:41">
      <c r="C38" s="28"/>
      <c r="E38" s="24"/>
      <c r="G38" s="24"/>
      <c r="I38" s="24"/>
      <c r="K38" s="24"/>
      <c r="M38" s="24"/>
      <c r="O38" s="24"/>
      <c r="Q38" s="24"/>
      <c r="S38" s="24"/>
      <c r="U38" s="24"/>
      <c r="W38" s="24"/>
      <c r="Y38" s="24"/>
      <c r="AA38" s="24"/>
      <c r="AC38" s="24"/>
      <c r="AE38" s="24"/>
      <c r="AG38" s="24"/>
      <c r="AI38" s="24"/>
      <c r="AK38" s="24"/>
      <c r="AM38" s="24"/>
      <c r="AO38" s="24"/>
    </row>
    <row r="39" spans="3:41">
      <c r="C39" s="28"/>
      <c r="E39" s="24"/>
      <c r="G39" s="24"/>
      <c r="I39" s="24"/>
      <c r="K39" s="24"/>
      <c r="M39" s="24"/>
      <c r="O39" s="24"/>
      <c r="Q39" s="24"/>
      <c r="S39" s="24"/>
      <c r="U39" s="24"/>
      <c r="W39" s="24"/>
      <c r="Y39" s="24"/>
      <c r="AA39" s="24"/>
      <c r="AC39" s="24"/>
      <c r="AE39" s="24"/>
      <c r="AG39" s="24"/>
      <c r="AI39" s="24"/>
      <c r="AK39" s="24"/>
      <c r="AM39" s="24"/>
      <c r="AO39" s="24"/>
    </row>
    <row r="40" spans="3:41">
      <c r="C40" s="28"/>
      <c r="E40" s="24"/>
      <c r="G40" s="24"/>
      <c r="I40" s="24"/>
      <c r="K40" s="24"/>
      <c r="M40" s="24"/>
      <c r="O40" s="24"/>
      <c r="Q40" s="24"/>
      <c r="S40" s="24"/>
      <c r="U40" s="24"/>
      <c r="W40" s="24"/>
      <c r="Y40" s="24"/>
      <c r="AA40" s="24"/>
      <c r="AC40" s="24"/>
      <c r="AE40" s="24"/>
      <c r="AG40" s="24"/>
      <c r="AI40" s="24"/>
      <c r="AK40" s="24"/>
      <c r="AM40" s="24"/>
      <c r="AO40" s="24"/>
    </row>
    <row r="41" spans="3:41">
      <c r="C41" s="28"/>
      <c r="E41" s="24"/>
      <c r="G41" s="24"/>
      <c r="I41" s="24"/>
      <c r="K41" s="24"/>
      <c r="M41" s="24"/>
      <c r="O41" s="24"/>
      <c r="Q41" s="24"/>
      <c r="S41" s="24"/>
      <c r="U41" s="24"/>
      <c r="W41" s="24"/>
      <c r="Y41" s="24"/>
      <c r="AA41" s="24"/>
      <c r="AC41" s="24"/>
      <c r="AE41" s="24"/>
      <c r="AG41" s="24"/>
      <c r="AI41" s="24"/>
      <c r="AK41" s="24"/>
      <c r="AM41" s="24"/>
      <c r="AO41" s="24"/>
    </row>
    <row r="42" spans="3:41">
      <c r="C42" s="28"/>
      <c r="E42" s="24"/>
      <c r="G42" s="24"/>
      <c r="I42" s="24"/>
      <c r="K42" s="24"/>
      <c r="M42" s="24"/>
      <c r="O42" s="24"/>
      <c r="Q42" s="24"/>
      <c r="S42" s="24"/>
      <c r="U42" s="24"/>
      <c r="W42" s="24"/>
      <c r="Y42" s="24"/>
      <c r="AA42" s="24"/>
      <c r="AC42" s="24"/>
      <c r="AE42" s="24"/>
      <c r="AG42" s="24"/>
      <c r="AI42" s="24"/>
      <c r="AK42" s="24"/>
      <c r="AM42" s="24"/>
      <c r="AO42" s="24"/>
    </row>
    <row r="43" spans="3:41">
      <c r="C43" s="28"/>
      <c r="E43" s="24"/>
      <c r="G43" s="24"/>
      <c r="I43" s="24"/>
      <c r="K43" s="24"/>
      <c r="M43" s="24"/>
      <c r="O43" s="24"/>
      <c r="Q43" s="24"/>
      <c r="S43" s="24"/>
      <c r="U43" s="24"/>
      <c r="W43" s="24"/>
      <c r="Y43" s="24"/>
      <c r="AA43" s="24"/>
      <c r="AC43" s="24"/>
      <c r="AE43" s="24"/>
      <c r="AG43" s="24"/>
      <c r="AI43" s="24"/>
      <c r="AK43" s="24"/>
      <c r="AM43" s="24"/>
      <c r="AO43" s="24"/>
    </row>
    <row r="44" spans="3:41">
      <c r="C44" s="28"/>
      <c r="E44" s="24"/>
      <c r="G44" s="24"/>
      <c r="I44" s="24"/>
      <c r="K44" s="24"/>
      <c r="M44" s="24"/>
      <c r="O44" s="24"/>
      <c r="Q44" s="24"/>
      <c r="S44" s="24"/>
      <c r="U44" s="24"/>
      <c r="W44" s="24"/>
      <c r="Y44" s="24"/>
      <c r="AA44" s="24"/>
      <c r="AC44" s="24"/>
      <c r="AE44" s="24"/>
      <c r="AG44" s="24"/>
      <c r="AI44" s="24"/>
      <c r="AK44" s="24"/>
      <c r="AM44" s="24"/>
      <c r="AO44" s="24"/>
    </row>
  </sheetData>
  <sheetProtection algorithmName="SHA-512" hashValue="n0rOJ27VfJie+8qFWWLWwJ//G7QKqqRYYhsuEFDyy8cRCHtbn0ihlYjnthl68VIKIac1oqi2WTuQrOVn5cnNgg==" saltValue="X25TB628rFcJ0/eSdW/6lA==" spinCount="100000" sheet="1" objects="1" scenarios="1" selectLockedCells="1"/>
  <mergeCells count="20">
    <mergeCell ref="AF1:AG1"/>
    <mergeCell ref="AH1:AI1"/>
    <mergeCell ref="AJ1:AK1"/>
    <mergeCell ref="AL1:AM1"/>
    <mergeCell ref="AN1:AO1"/>
    <mergeCell ref="B1:C1"/>
    <mergeCell ref="D1:E1"/>
    <mergeCell ref="F1:G1"/>
    <mergeCell ref="H1:I1"/>
    <mergeCell ref="J1:K1"/>
    <mergeCell ref="L1:M1"/>
    <mergeCell ref="N1:O1"/>
    <mergeCell ref="P1:Q1"/>
    <mergeCell ref="Z1:AA1"/>
    <mergeCell ref="AB1:AC1"/>
    <mergeCell ref="AD1:AE1"/>
    <mergeCell ref="R1:S1"/>
    <mergeCell ref="T1:U1"/>
    <mergeCell ref="V1:W1"/>
    <mergeCell ref="X1:Y1"/>
  </mergeCells>
  <phoneticPr fontId="2" type="noConversion"/>
  <conditionalFormatting sqref="B3 D3 F3 H3 J3 L3 N3 P3 R3 T3 V3 X3 Z3 AD3 AB3 AF3 AH3 AJ3 AL3 AN3 B6:B22 D5:D19 F5:F19 H5:H19 J5:J19 L5:L19 N5:N19 P5:P19 R5:R19 T5:T19 V5:V19 X5:X19 Z5:Z19 AB5:AB19 AD5:AD19 AF5:AF19 AH5:AH19 AJ5:AJ19 AL5:AL19 AN5:AN19">
    <cfRule type="expression" dxfId="15" priority="16" stopIfTrue="1">
      <formula>IF(B3="C",IF(C3="",1,0),0)</formula>
    </cfRule>
  </conditionalFormatting>
  <conditionalFormatting sqref="D20:D22">
    <cfRule type="expression" dxfId="14" priority="15" stopIfTrue="1">
      <formula>IF(D20="C",IF(E20="",1,0),0)</formula>
    </cfRule>
  </conditionalFormatting>
  <conditionalFormatting sqref="F20:F22">
    <cfRule type="expression" dxfId="13" priority="14" stopIfTrue="1">
      <formula>IF(F20="C",IF(G20="",1,0),0)</formula>
    </cfRule>
  </conditionalFormatting>
  <conditionalFormatting sqref="H20:H22">
    <cfRule type="expression" dxfId="12" priority="13" stopIfTrue="1">
      <formula>IF(H20="C",IF(I20="",1,0),0)</formula>
    </cfRule>
  </conditionalFormatting>
  <conditionalFormatting sqref="J20:J22">
    <cfRule type="expression" dxfId="11" priority="12" stopIfTrue="1">
      <formula>IF(J20="C",IF(K20="",1,0),0)</formula>
    </cfRule>
  </conditionalFormatting>
  <conditionalFormatting sqref="L20:L22">
    <cfRule type="expression" dxfId="10" priority="11" stopIfTrue="1">
      <formula>IF(L20="C",IF(M20="",1,0),0)</formula>
    </cfRule>
  </conditionalFormatting>
  <conditionalFormatting sqref="N20:N22">
    <cfRule type="expression" dxfId="9" priority="10" stopIfTrue="1">
      <formula>IF(N20="C",IF(O20="",1,0),0)</formula>
    </cfRule>
  </conditionalFormatting>
  <conditionalFormatting sqref="P20:P22">
    <cfRule type="expression" dxfId="8" priority="9" stopIfTrue="1">
      <formula>IF(P20="C",IF(Q20="",1,0),0)</formula>
    </cfRule>
  </conditionalFormatting>
  <conditionalFormatting sqref="R20:R22">
    <cfRule type="expression" dxfId="7" priority="8" stopIfTrue="1">
      <formula>IF(R20="C",IF(S20="",1,0),0)</formula>
    </cfRule>
  </conditionalFormatting>
  <conditionalFormatting sqref="T20:T22">
    <cfRule type="expression" dxfId="6" priority="7" stopIfTrue="1">
      <formula>IF(T20="C",IF(U20="",1,0),0)</formula>
    </cfRule>
  </conditionalFormatting>
  <conditionalFormatting sqref="V20:V22">
    <cfRule type="expression" dxfId="5" priority="6" stopIfTrue="1">
      <formula>IF(V20="C",IF(W20="",1,0),0)</formula>
    </cfRule>
  </conditionalFormatting>
  <conditionalFormatting sqref="X20:X22">
    <cfRule type="expression" dxfId="4" priority="5" stopIfTrue="1">
      <formula>IF(X20="C",IF(Y20="",1,0),0)</formula>
    </cfRule>
  </conditionalFormatting>
  <conditionalFormatting sqref="Z20:Z22">
    <cfRule type="expression" dxfId="3" priority="4" stopIfTrue="1">
      <formula>IF(Z20="C",IF(AA20="",1,0),0)</formula>
    </cfRule>
  </conditionalFormatting>
  <conditionalFormatting sqref="AD20:AD22">
    <cfRule type="expression" dxfId="2" priority="2" stopIfTrue="1">
      <formula>IF(AD20="C",IF(AE20="",1,0),0)</formula>
    </cfRule>
  </conditionalFormatting>
  <conditionalFormatting sqref="AB20:AB22">
    <cfRule type="expression" dxfId="1" priority="3" stopIfTrue="1">
      <formula>IF(AB20="C",IF(AC20="",1,0),0)</formula>
    </cfRule>
  </conditionalFormatting>
  <conditionalFormatting sqref="AN20:AN22 AL20:AL22 AJ20:AJ22 AH20:AH22 AF20:AF22">
    <cfRule type="expression" dxfId="0" priority="1" stopIfTrue="1">
      <formula>IF(AF20="C",IF(AG20="",1,0),0)</formula>
    </cfRule>
  </conditionalFormatting>
  <pageMargins left="0.75" right="0.75" top="1" bottom="1" header="0.5" footer="0.5"/>
  <pageSetup scale="53" orientation="landscape" r:id="rId1"/>
  <headerFooter alignWithMargins="0">
    <oddHeader>&amp;C&amp;"Arial,Bold"&amp;14TigerTrax
&amp;12Summary Page - &amp;D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27"/>
  <sheetViews>
    <sheetView showGridLines="0" zoomScaleNormal="100" zoomScaleSheetLayoutView="85" zoomScalePageLayoutView="85" workbookViewId="0">
      <pane xSplit="2" ySplit="2" topLeftCell="C3" activePane="bottomRight" state="frozen"/>
      <selection pane="topRight" activeCell="C1" sqref="C1"/>
      <selection pane="bottomLeft" activeCell="A3" sqref="A3"/>
      <selection pane="bottomRight" activeCell="C1" sqref="C1"/>
    </sheetView>
  </sheetViews>
  <sheetFormatPr defaultRowHeight="12.75"/>
  <cols>
    <col min="1" max="1" width="31.140625" customWidth="1"/>
    <col min="2" max="2" width="3.85546875" style="13" customWidth="1"/>
    <col min="3" max="3" width="6.42578125" customWidth="1"/>
    <col min="4" max="4" width="2.5703125" style="23" customWidth="1"/>
    <col min="5" max="5" width="2.5703125" style="13" customWidth="1"/>
    <col min="6" max="6" width="32.85546875" customWidth="1"/>
    <col min="7" max="7" width="3.42578125" style="13" customWidth="1"/>
    <col min="8" max="8" width="6.42578125" customWidth="1"/>
    <col min="9" max="9" width="2.5703125" style="23" customWidth="1"/>
    <col min="10" max="10" width="2.5703125" style="128" customWidth="1"/>
    <col min="11" max="11" width="32.85546875" style="127" customWidth="1"/>
    <col min="12" max="12" width="3.42578125" style="128" customWidth="1"/>
  </cols>
  <sheetData>
    <row r="1" spans="1:13" ht="21" customHeight="1">
      <c r="A1" s="16" t="str">
        <f ca="1">MID(CELL("filename",A1),FIND(IF(ISERROR(FIND("]",CELL("filename",A1))),"$","]"),CELL("filename",A1))+1,256)</f>
        <v>Scout 1</v>
      </c>
      <c r="D1" s="196" t="s">
        <v>67</v>
      </c>
      <c r="E1" s="196"/>
      <c r="F1" s="196"/>
      <c r="G1" s="196"/>
      <c r="I1" s="196" t="s">
        <v>141</v>
      </c>
      <c r="J1" s="196"/>
      <c r="K1" s="196"/>
      <c r="L1" s="196"/>
    </row>
    <row r="2" spans="1:13" ht="7.5" customHeight="1">
      <c r="D2" s="196"/>
      <c r="E2" s="196"/>
      <c r="F2" s="196"/>
      <c r="G2" s="196"/>
      <c r="I2" s="196"/>
      <c r="J2" s="196"/>
      <c r="K2" s="196"/>
      <c r="L2" s="196"/>
    </row>
    <row r="3" spans="1:13">
      <c r="A3" s="1" t="s">
        <v>12</v>
      </c>
      <c r="D3" s="137" t="str">
        <f>Achievements!C5</f>
        <v>Lion's Honor</v>
      </c>
      <c r="E3" s="137"/>
      <c r="F3" s="137"/>
      <c r="G3" s="137"/>
      <c r="I3" s="217" t="str">
        <f>Electives!D5</f>
        <v>Build it Up, Knock it Down</v>
      </c>
      <c r="J3" s="217"/>
      <c r="K3" s="217"/>
      <c r="L3" s="217"/>
    </row>
    <row r="4" spans="1:13" ht="12.75" customHeight="1">
      <c r="A4" s="216" t="s">
        <v>23</v>
      </c>
      <c r="B4" s="214" t="str">
        <f>Lion!E12</f>
        <v/>
      </c>
      <c r="D4" s="197" t="s">
        <v>68</v>
      </c>
      <c r="E4" s="15">
        <f>Achievements!C6</f>
        <v>1</v>
      </c>
      <c r="F4" s="98" t="str">
        <f>Achievements!D6</f>
        <v>Show Cub Scout Sign.  Explain</v>
      </c>
      <c r="G4" s="15" t="str">
        <f>IF(Achievements!F6&lt;&gt;"", Achievements!F6, " ")</f>
        <v xml:space="preserve"> </v>
      </c>
      <c r="I4" s="192" t="s">
        <v>68</v>
      </c>
      <c r="J4" s="15">
        <f>Electives!C6</f>
        <v>1</v>
      </c>
      <c r="K4" s="213" t="str">
        <f>Electives!D6</f>
        <v>Discuss things built/knocked down</v>
      </c>
      <c r="L4" s="15" t="str">
        <f>IF(Electives!F6&lt;&gt;"", Electives!F6, "")</f>
        <v/>
      </c>
    </row>
    <row r="5" spans="1:13">
      <c r="A5" s="17" t="s">
        <v>69</v>
      </c>
      <c r="B5" s="215" t="str">
        <f>IF(COUNTIF(B10:B14,"C")&gt;0, COUNTIF(B10:B14,"C"), " ")</f>
        <v xml:space="preserve"> </v>
      </c>
      <c r="D5" s="197"/>
      <c r="E5" s="15">
        <f>Achievements!C7</f>
        <v>2</v>
      </c>
      <c r="F5" s="98" t="str">
        <f>Achievements!D7</f>
        <v>Repeat Cub Scout motto.  Explain</v>
      </c>
      <c r="G5" s="15" t="str">
        <f>IF(Achievements!F7&lt;&gt;"", Achievements!F7, " ")</f>
        <v xml:space="preserve"> </v>
      </c>
      <c r="I5" s="193"/>
      <c r="J5" s="15">
        <f>Electives!C7</f>
        <v>2</v>
      </c>
      <c r="K5" s="213" t="str">
        <f>Electives!D7</f>
        <v>Discuss emotional building/knocking</v>
      </c>
      <c r="L5" s="15" t="str">
        <f>IF(Electives!F7&lt;&gt;"", Electives!F7, "")</f>
        <v/>
      </c>
      <c r="M5" s="127"/>
    </row>
    <row r="6" spans="1:13">
      <c r="A6" s="219" t="s">
        <v>143</v>
      </c>
      <c r="B6" s="215" t="str">
        <f>IF(COUNTIF(B18:B24,"C")&gt;0, COUNTIF(B18:B24,"C"), " ")</f>
        <v xml:space="preserve"> </v>
      </c>
      <c r="D6" s="197"/>
      <c r="E6" s="15">
        <f>Achievements!C8</f>
        <v>3</v>
      </c>
      <c r="F6" s="98" t="str">
        <f>Achievements!D8</f>
        <v>Show Cub Scout Salute.  Explain</v>
      </c>
      <c r="G6" s="15" t="str">
        <f>IF(Achievements!F8&lt;&gt;"", Achievements!F8, " ")</f>
        <v xml:space="preserve"> </v>
      </c>
      <c r="I6" s="194"/>
      <c r="J6" s="15">
        <f>Electives!C8</f>
        <v>3</v>
      </c>
      <c r="K6" s="213" t="str">
        <f>Electives!D8</f>
        <v>Build structures</v>
      </c>
      <c r="L6" s="15" t="str">
        <f>IF(Electives!F8&lt;&gt;"", Electives!F8, "")</f>
        <v/>
      </c>
      <c r="M6" s="127"/>
    </row>
    <row r="7" spans="1:13">
      <c r="D7" s="197"/>
      <c r="E7" s="15">
        <f>Achievements!C9</f>
        <v>4</v>
      </c>
      <c r="F7" s="98" t="str">
        <f>Achievements!D9</f>
        <v>Play a game with your den</v>
      </c>
      <c r="G7" s="15" t="str">
        <f>IF(Achievements!F9&lt;&gt;"", Achievements!F9, " ")</f>
        <v xml:space="preserve"> </v>
      </c>
      <c r="I7" s="218" t="str">
        <f>Electives!D10</f>
        <v>Gizmos and Gadgets</v>
      </c>
      <c r="J7" s="218"/>
      <c r="K7" s="218"/>
      <c r="L7" s="218"/>
    </row>
    <row r="8" spans="1:13" ht="12.75" customHeight="1">
      <c r="D8" s="197"/>
      <c r="E8" s="15">
        <f>Achievements!C10</f>
        <v>5</v>
      </c>
      <c r="F8" s="98" t="str">
        <f>Achievements!D10</f>
        <v>Participate in an outing</v>
      </c>
      <c r="G8" s="15" t="str">
        <f>IF(Achievements!F10&lt;&gt;"", Achievements!F10, " ")</f>
        <v xml:space="preserve"> </v>
      </c>
      <c r="I8" s="192" t="s">
        <v>68</v>
      </c>
      <c r="J8" s="15">
        <f>Electives!C11</f>
        <v>1</v>
      </c>
      <c r="K8" s="213" t="str">
        <f>Electives!D11</f>
        <v>Explore motion</v>
      </c>
      <c r="L8" s="15" t="str">
        <f>IF(Electives!F11&lt;&gt;"", Electives!F11, "")</f>
        <v/>
      </c>
    </row>
    <row r="9" spans="1:13" ht="12.75" customHeight="1">
      <c r="A9" s="1" t="s">
        <v>13</v>
      </c>
      <c r="D9" s="137" t="str">
        <f>Achievements!C12</f>
        <v>Animal Kingdom</v>
      </c>
      <c r="E9" s="137"/>
      <c r="F9" s="137"/>
      <c r="G9" s="137"/>
      <c r="I9" s="193"/>
      <c r="J9" s="15">
        <f>Electives!C12</f>
        <v>2</v>
      </c>
      <c r="K9" s="213" t="str">
        <f>Electives!D12</f>
        <v>Explore force</v>
      </c>
      <c r="L9" s="15" t="str">
        <f>IF(Electives!F12&lt;&gt;"", Electives!F12, "")</f>
        <v/>
      </c>
    </row>
    <row r="10" spans="1:13" ht="12" customHeight="1">
      <c r="A10" s="18" t="str">
        <f>D3</f>
        <v>Lion's Honor</v>
      </c>
      <c r="B10" s="99" t="str">
        <f>Achievements!F11</f>
        <v xml:space="preserve"> </v>
      </c>
      <c r="D10" s="195" t="str">
        <f>IF(Achievements!$F12&lt;&gt;"", Achievements!$F12, " ")</f>
        <v>(do all)</v>
      </c>
      <c r="E10" s="15">
        <f>Achievements!C13</f>
        <v>1</v>
      </c>
      <c r="F10" s="98" t="str">
        <f>Achievements!D13</f>
        <v>Learn role of community servant</v>
      </c>
      <c r="G10" s="15" t="str">
        <f>IF(Achievements!F13&lt;&gt;"", Achievements!F13, " ")</f>
        <v xml:space="preserve"> </v>
      </c>
      <c r="I10" s="194"/>
      <c r="J10" s="15">
        <f>Electives!C13</f>
        <v>3</v>
      </c>
      <c r="K10" s="213" t="str">
        <f>Electives!D13</f>
        <v>Create useful object</v>
      </c>
      <c r="L10" s="15" t="str">
        <f>IF(Electives!F13&lt;&gt;"", Electives!F13, "")</f>
        <v/>
      </c>
    </row>
    <row r="11" spans="1:13">
      <c r="A11" s="19" t="str">
        <f>D14</f>
        <v>Fun on the Run!</v>
      </c>
      <c r="B11" s="99" t="str">
        <f>Achievements!F23</f>
        <v xml:space="preserve"> </v>
      </c>
      <c r="D11" s="195"/>
      <c r="E11" s="15">
        <f>Achievements!C14</f>
        <v>2</v>
      </c>
      <c r="F11" s="220" t="str">
        <f>Achievements!D14</f>
        <v>Demonstrate what to do in emergency</v>
      </c>
      <c r="G11" s="15" t="str">
        <f>IF(Achievements!F14&lt;&gt;"", Achievements!F14, " ")</f>
        <v xml:space="preserve"> </v>
      </c>
      <c r="I11" s="218" t="str">
        <f>Electives!D15</f>
        <v>I'll Do It Myself</v>
      </c>
      <c r="J11" s="218"/>
      <c r="K11" s="218"/>
      <c r="L11" s="218"/>
    </row>
    <row r="12" spans="1:13" ht="12.75" customHeight="1">
      <c r="A12" s="19" t="str">
        <f>D9</f>
        <v>Animal Kingdom</v>
      </c>
      <c r="B12" s="99" t="str">
        <f>Achievements!F17</f>
        <v xml:space="preserve"> </v>
      </c>
      <c r="D12" s="195"/>
      <c r="E12" s="15">
        <f>Achievements!C15</f>
        <v>3</v>
      </c>
      <c r="F12" s="222" t="str">
        <f>Achievements!D15</f>
        <v>Choose two energy savings projects</v>
      </c>
      <c r="G12" s="15" t="str">
        <f>IF(Achievements!F15&lt;&gt;"", Achievements!F15, " ")</f>
        <v xml:space="preserve"> </v>
      </c>
      <c r="I12" s="192" t="s">
        <v>68</v>
      </c>
      <c r="J12" s="15">
        <f>Electives!C16</f>
        <v>1</v>
      </c>
      <c r="K12" s="213" t="str">
        <f>Electives!D16</f>
        <v>Make a "Lion Bag" for personal gear</v>
      </c>
      <c r="L12" s="15" t="str">
        <f>IF(Electives!F16&lt;&gt;"", Electives!F16, "")</f>
        <v/>
      </c>
    </row>
    <row r="13" spans="1:13" ht="13.15" customHeight="1">
      <c r="A13" s="19" t="str">
        <f>D23</f>
        <v>Mountain Lion</v>
      </c>
      <c r="B13" s="99" t="str">
        <f>Achievements!F34</f>
        <v xml:space="preserve"> </v>
      </c>
      <c r="D13" s="195"/>
      <c r="E13" s="15">
        <f>Achievements!C16</f>
        <v>4</v>
      </c>
      <c r="F13" s="222" t="str">
        <f>Achievements!D16</f>
        <v>Participate in Lion den service project</v>
      </c>
      <c r="G13" s="15" t="str">
        <f>IF(Achievements!F16&lt;&gt;"", Achievements!F16, " ")</f>
        <v xml:space="preserve"> </v>
      </c>
      <c r="I13" s="193"/>
      <c r="J13" s="15">
        <f>Electives!C17</f>
        <v>2</v>
      </c>
      <c r="K13" s="213" t="str">
        <f>Electives!D17</f>
        <v>Make personal care checklist</v>
      </c>
      <c r="L13" s="15" t="str">
        <f>IF(Electives!F17&lt;&gt;"", Electives!F17, "")</f>
        <v/>
      </c>
    </row>
    <row r="14" spans="1:13">
      <c r="A14" s="117" t="str">
        <f>D19</f>
        <v>King of the Jungle</v>
      </c>
      <c r="B14" s="99" t="str">
        <f>Achievements!F28</f>
        <v xml:space="preserve"> </v>
      </c>
      <c r="D14" s="137" t="str">
        <f>Achievements!C18</f>
        <v>Fun on the Run!</v>
      </c>
      <c r="E14" s="137"/>
      <c r="F14" s="137"/>
      <c r="I14" s="194"/>
      <c r="J14" s="15">
        <f>Electives!C18</f>
        <v>3</v>
      </c>
      <c r="K14" s="213" t="str">
        <f>Electives!D18</f>
        <v>Practice tying shoelaces</v>
      </c>
      <c r="L14" s="15" t="str">
        <f>IF(Electives!F18&lt;&gt;"", Electives!F18, "")</f>
        <v/>
      </c>
    </row>
    <row r="15" spans="1:13">
      <c r="A15" s="38"/>
      <c r="B15" s="39"/>
      <c r="D15" s="192" t="s">
        <v>68</v>
      </c>
      <c r="E15" s="15">
        <f>Achievements!C19</f>
        <v>1</v>
      </c>
      <c r="F15" s="222" t="str">
        <f>Achievements!D19</f>
        <v>Demonstrate 3 exercises to do daily</v>
      </c>
      <c r="G15" s="15" t="str">
        <f>IF(Achievements!F19&lt;&gt;"", Achievements!F19, " ")</f>
        <v xml:space="preserve"> </v>
      </c>
      <c r="I15" s="218" t="str">
        <f>Electives!D20</f>
        <v>On Your Mark</v>
      </c>
      <c r="J15" s="218"/>
      <c r="K15" s="218"/>
      <c r="L15" s="218"/>
    </row>
    <row r="16" spans="1:13" ht="12.75" customHeight="1">
      <c r="A16" s="2"/>
      <c r="B16" s="14"/>
      <c r="D16" s="193"/>
      <c r="E16" s="15">
        <f>Achievements!C20</f>
        <v>2</v>
      </c>
      <c r="F16" s="222" t="str">
        <f>Achievements!D20</f>
        <v>Make a nutritious snack for your den</v>
      </c>
      <c r="G16" s="15" t="str">
        <f>IF(Achievements!F20&lt;&gt;"", Achievements!F20, " ")</f>
        <v xml:space="preserve"> </v>
      </c>
      <c r="I16" s="192" t="s">
        <v>68</v>
      </c>
      <c r="J16" s="15">
        <f>Electives!C21</f>
        <v>1</v>
      </c>
      <c r="K16" s="213" t="str">
        <f>Electives!D21</f>
        <v>Play a game with den</v>
      </c>
      <c r="L16" s="15" t="str">
        <f>IF(Electives!F21&lt;&gt;"", Electives!F21, "")</f>
        <v/>
      </c>
    </row>
    <row r="17" spans="1:12">
      <c r="A17" s="1" t="s">
        <v>13</v>
      </c>
      <c r="B17" s="128"/>
      <c r="D17" s="193"/>
      <c r="E17" s="15">
        <f>Achievements!C21</f>
        <v>3</v>
      </c>
      <c r="F17" s="222" t="str">
        <f>Achievements!D21</f>
        <v>Understand importance of rest</v>
      </c>
      <c r="G17" s="15" t="str">
        <f>IF(Achievements!F21&lt;&gt;"", Achievements!F21, " ")</f>
        <v xml:space="preserve"> </v>
      </c>
      <c r="I17" s="193"/>
      <c r="J17" s="15">
        <f>Electives!C22</f>
        <v>2</v>
      </c>
      <c r="K17" s="213" t="str">
        <f>Electives!D22</f>
        <v>Do an obstacle course relay</v>
      </c>
      <c r="L17" s="15" t="str">
        <f>IF(Electives!F22&lt;&gt;"", Electives!F22, "")</f>
        <v/>
      </c>
    </row>
    <row r="18" spans="1:12" ht="13.15" customHeight="1">
      <c r="A18" s="18" t="str">
        <f>I3</f>
        <v>Build it Up, Knock it Down</v>
      </c>
      <c r="B18" s="99" t="str">
        <f>Electives!F9</f>
        <v xml:space="preserve"> </v>
      </c>
      <c r="D18" s="194"/>
      <c r="E18" s="15">
        <f>Achievements!C22</f>
        <v>4</v>
      </c>
      <c r="F18" s="220" t="str">
        <f>Achievements!D22</f>
        <v>Participate as a den in Jungle Field Day</v>
      </c>
      <c r="G18" s="15" t="str">
        <f>IF(Achievements!F22&lt;&gt;"", Achievements!F22, " ")</f>
        <v xml:space="preserve"> </v>
      </c>
      <c r="I18" s="194"/>
      <c r="J18" s="15">
        <f>Electives!C23</f>
        <v>3</v>
      </c>
      <c r="K18" s="213" t="str">
        <f>Electives!D23</f>
        <v>Run a box derby race</v>
      </c>
      <c r="L18" s="15" t="str">
        <f>IF(Electives!F23&lt;&gt;"", Electives!F23, "")</f>
        <v/>
      </c>
    </row>
    <row r="19" spans="1:12">
      <c r="A19" s="19" t="str">
        <f>I7</f>
        <v>Gizmos and Gadgets</v>
      </c>
      <c r="B19" s="99" t="str">
        <f>Electives!F14</f>
        <v xml:space="preserve"> </v>
      </c>
      <c r="D19" s="137" t="str">
        <f>Achievements!C24</f>
        <v>King of the Jungle</v>
      </c>
      <c r="E19" s="137"/>
      <c r="F19" s="137"/>
      <c r="G19" s="137"/>
      <c r="I19" s="218" t="str">
        <f>Electives!D25</f>
        <v>Pick My Path</v>
      </c>
      <c r="J19" s="218"/>
      <c r="K19" s="218"/>
      <c r="L19" s="218"/>
    </row>
    <row r="20" spans="1:12" ht="12.75" customHeight="1">
      <c r="A20" s="19" t="str">
        <f>I11</f>
        <v>I'll Do It Myself</v>
      </c>
      <c r="B20" s="99" t="str">
        <f>Electives!F19</f>
        <v xml:space="preserve"> </v>
      </c>
      <c r="D20" s="192" t="s">
        <v>68</v>
      </c>
      <c r="E20" s="15">
        <f>Achievements!C25</f>
        <v>1</v>
      </c>
      <c r="F20" s="98" t="str">
        <f>Achievements!D25</f>
        <v>Participate in flag ceremony</v>
      </c>
      <c r="G20" s="15" t="str">
        <f>IF(Achievements!F25&lt;&gt;"", Achievements!F25, " ")</f>
        <v xml:space="preserve"> </v>
      </c>
      <c r="I20" s="192" t="s">
        <v>68</v>
      </c>
      <c r="J20" s="15">
        <f>Electives!C26</f>
        <v>1</v>
      </c>
      <c r="K20" s="213" t="str">
        <f>Electives!D26</f>
        <v>Explain choices have consequences</v>
      </c>
      <c r="L20" s="15" t="str">
        <f>IF(Electives!F26&lt;&gt;"", Electives!F26, "")</f>
        <v/>
      </c>
    </row>
    <row r="21" spans="1:12">
      <c r="A21" s="19" t="str">
        <f>I15</f>
        <v>On Your Mark</v>
      </c>
      <c r="B21" s="99" t="str">
        <f>Electives!F24</f>
        <v xml:space="preserve"> </v>
      </c>
      <c r="D21" s="193"/>
      <c r="E21" s="15">
        <f>Achievements!C26</f>
        <v>2</v>
      </c>
      <c r="F21" s="220" t="str">
        <f>Achievements!D26</f>
        <v>Explain what it means to be good citizen</v>
      </c>
      <c r="G21" s="15" t="str">
        <f>IF(Achievements!F26&lt;&gt;"", Achievements!F26, " ")</f>
        <v xml:space="preserve"> </v>
      </c>
      <c r="I21" s="193"/>
      <c r="J21" s="15">
        <f>Electives!C27</f>
        <v>2</v>
      </c>
      <c r="K21" s="213" t="str">
        <f>Electives!D27</f>
        <v>Perform a Good Turn</v>
      </c>
      <c r="L21" s="15" t="str">
        <f>IF(Electives!F27&lt;&gt;"", Electives!F27, "")</f>
        <v/>
      </c>
    </row>
    <row r="22" spans="1:12">
      <c r="A22" s="19" t="str">
        <f>I19</f>
        <v>Pick My Path</v>
      </c>
      <c r="B22" s="99" t="str">
        <f>Electives!F29</f>
        <v xml:space="preserve"> </v>
      </c>
      <c r="D22" s="194"/>
      <c r="E22" s="15">
        <f>Achievements!C27</f>
        <v>3</v>
      </c>
      <c r="F22" s="222" t="str">
        <f>Achievements!D27</f>
        <v>Explain what it means to be leader</v>
      </c>
      <c r="G22" s="15" t="str">
        <f>IF(Achievements!F27&lt;&gt;"", Achievements!F27, " ")</f>
        <v xml:space="preserve"> </v>
      </c>
      <c r="I22" s="194"/>
      <c r="J22" s="15">
        <f>Electives!C28</f>
        <v>3</v>
      </c>
      <c r="K22" s="213" t="str">
        <f>Electives!D28</f>
        <v>Teach a game to another person</v>
      </c>
      <c r="L22" s="15" t="str">
        <f>IF(Electives!F28&lt;&gt;"", Electives!F28, "")</f>
        <v/>
      </c>
    </row>
    <row r="23" spans="1:12">
      <c r="A23" s="19" t="str">
        <f>I23</f>
        <v>Ready, Set, Grow</v>
      </c>
      <c r="B23" s="99" t="str">
        <f>Electives!F34</f>
        <v xml:space="preserve"> </v>
      </c>
      <c r="D23" s="137" t="str">
        <f>Achievements!C29</f>
        <v>Mountain Lion</v>
      </c>
      <c r="E23" s="137"/>
      <c r="F23" s="137"/>
      <c r="G23" s="137"/>
      <c r="I23" s="218" t="str">
        <f>Electives!D30</f>
        <v>Ready, Set, Grow</v>
      </c>
      <c r="J23" s="218"/>
      <c r="K23" s="218"/>
      <c r="L23" s="218"/>
    </row>
    <row r="24" spans="1:12" ht="12.75" customHeight="1">
      <c r="A24" s="117" t="str">
        <f>I27</f>
        <v>Rumble in the Jungle</v>
      </c>
      <c r="B24" s="99" t="str">
        <f>Electives!F38</f>
        <v xml:space="preserve"> </v>
      </c>
      <c r="D24" s="192" t="s">
        <v>68</v>
      </c>
      <c r="E24" s="15" t="str">
        <f>Achievements!C30</f>
        <v>1a</v>
      </c>
      <c r="F24" s="98" t="str">
        <f>Achievements!D30</f>
        <v>Gather items for outdoor adventure</v>
      </c>
      <c r="G24" s="15" t="str">
        <f>IF(Achievements!F30&lt;&gt;"", Achievements!F30, " ")</f>
        <v xml:space="preserve"> </v>
      </c>
      <c r="I24" s="192" t="s">
        <v>68</v>
      </c>
      <c r="J24" s="15">
        <f>Electives!C31</f>
        <v>1</v>
      </c>
      <c r="K24" s="223" t="str">
        <f>Electives!D31</f>
        <v>Demonstrate ways and skills to garden</v>
      </c>
      <c r="L24" s="15" t="str">
        <f>IF(Electives!F31&lt;&gt;"", Electives!F31, "")</f>
        <v/>
      </c>
    </row>
    <row r="25" spans="1:12" ht="12.75" customHeight="1">
      <c r="A25" s="2"/>
      <c r="B25" s="14"/>
      <c r="D25" s="193"/>
      <c r="E25" s="15" t="str">
        <f>Achievements!C31</f>
        <v>1b</v>
      </c>
      <c r="F25" s="98" t="str">
        <f>Achievements!D31</f>
        <v>Understand the buddy system</v>
      </c>
      <c r="G25" s="15" t="str">
        <f>IF(Achievements!F31&lt;&gt;"", Achievements!F31, " ")</f>
        <v xml:space="preserve"> </v>
      </c>
      <c r="I25" s="193"/>
      <c r="J25" s="15">
        <f>Electives!C32</f>
        <v>2</v>
      </c>
      <c r="K25" s="213" t="str">
        <f>Electives!D32</f>
        <v>Learn about food sources</v>
      </c>
      <c r="L25" s="15" t="str">
        <f>IF(Electives!F32&lt;&gt;"", Electives!F32, "")</f>
        <v/>
      </c>
    </row>
    <row r="26" spans="1:12" ht="12.75" customHeight="1">
      <c r="A26" s="2"/>
      <c r="B26" s="14"/>
      <c r="D26" s="193"/>
      <c r="E26" s="15">
        <f>Achievements!C32</f>
        <v>2</v>
      </c>
      <c r="F26" s="98" t="str">
        <f>Achievements!D32</f>
        <v>Learn what SAW means</v>
      </c>
      <c r="G26" s="15" t="str">
        <f>IF(Achievements!F32&lt;&gt;"", Achievements!F32, " ")</f>
        <v xml:space="preserve"> </v>
      </c>
      <c r="I26" s="194"/>
      <c r="J26" s="15">
        <f>Electives!C33</f>
        <v>3</v>
      </c>
      <c r="K26" s="213" t="str">
        <f>Electives!D33</f>
        <v>Plant small container garden</v>
      </c>
      <c r="L26" s="15" t="str">
        <f>IF(Electives!F33&lt;&gt;"", Electives!F33, "")</f>
        <v/>
      </c>
    </row>
    <row r="27" spans="1:12" ht="13.15" customHeight="1">
      <c r="A27" s="83" t="s">
        <v>47</v>
      </c>
      <c r="B27" s="102"/>
      <c r="D27" s="194"/>
      <c r="E27" s="15">
        <f>Achievements!C33</f>
        <v>3</v>
      </c>
      <c r="F27" s="221" t="str">
        <f>Achievements!D33</f>
        <v>Demonstrate respect for nature and animals</v>
      </c>
      <c r="G27" s="15" t="str">
        <f>IF(Achievements!F33&lt;&gt;"", Achievements!F33, " ")</f>
        <v xml:space="preserve"> </v>
      </c>
      <c r="I27" s="218" t="str">
        <f>Electives!D35</f>
        <v>Rumble in the Jungle</v>
      </c>
      <c r="J27" s="218"/>
      <c r="K27" s="218"/>
      <c r="L27" s="218"/>
    </row>
    <row r="28" spans="1:12" ht="12.75" customHeight="1">
      <c r="A28" s="84" t="s">
        <v>48</v>
      </c>
      <c r="B28" s="103"/>
      <c r="I28" s="195" t="s">
        <v>68</v>
      </c>
      <c r="J28" s="15">
        <f>Electives!C36</f>
        <v>1</v>
      </c>
      <c r="K28" s="213" t="str">
        <f>Electives!D36</f>
        <v>Play game with rules</v>
      </c>
      <c r="L28" s="15" t="str">
        <f>IF(Electives!F36&lt;&gt;"", Electives!F36, "")</f>
        <v/>
      </c>
    </row>
    <row r="29" spans="1:12" ht="12.75" customHeight="1">
      <c r="A29" s="84" t="s">
        <v>110</v>
      </c>
      <c r="B29" s="103"/>
      <c r="I29" s="195"/>
      <c r="J29" s="15">
        <f>Electives!C37</f>
        <v>2</v>
      </c>
      <c r="K29" s="213" t="str">
        <f>Electives!D37</f>
        <v>Play as jungle animal with den</v>
      </c>
      <c r="L29" s="15" t="str">
        <f>IF(Electives!F37&lt;&gt;"", Electives!F37, "")</f>
        <v/>
      </c>
    </row>
    <row r="30" spans="1:12" ht="12.75" customHeight="1">
      <c r="A30" s="85" t="s">
        <v>49</v>
      </c>
      <c r="B30" s="104"/>
    </row>
    <row r="31" spans="1:12">
      <c r="A31" s="2"/>
      <c r="B31" s="14"/>
    </row>
    <row r="32" spans="1:12">
      <c r="D32"/>
      <c r="E32"/>
      <c r="G32"/>
    </row>
    <row r="33" spans="1:12" ht="12.75" customHeight="1">
      <c r="D33"/>
      <c r="E33"/>
      <c r="G33"/>
    </row>
    <row r="34" spans="1:12" ht="12.75" customHeight="1">
      <c r="D34"/>
      <c r="E34"/>
      <c r="G34"/>
      <c r="I34" s="127"/>
      <c r="J34" s="127"/>
      <c r="L34" s="127"/>
    </row>
    <row r="35" spans="1:12">
      <c r="D35"/>
      <c r="E35"/>
      <c r="G35"/>
      <c r="I35" s="127"/>
      <c r="J35" s="127"/>
      <c r="L35" s="127"/>
    </row>
    <row r="36" spans="1:12" ht="12.75" customHeight="1">
      <c r="A36" s="2"/>
      <c r="B36" s="14"/>
      <c r="D36"/>
      <c r="E36"/>
      <c r="G36"/>
    </row>
    <row r="37" spans="1:12" ht="12.75" customHeight="1">
      <c r="A37" s="2"/>
      <c r="B37" s="14"/>
      <c r="D37"/>
      <c r="E37"/>
      <c r="G37"/>
    </row>
    <row r="38" spans="1:12">
      <c r="A38" s="2"/>
      <c r="B38" s="14"/>
      <c r="D38"/>
      <c r="E38"/>
      <c r="G38"/>
    </row>
    <row r="39" spans="1:12" ht="12.75" customHeight="1">
      <c r="A39" s="2"/>
      <c r="B39" s="14"/>
      <c r="D39"/>
      <c r="E39"/>
      <c r="G39"/>
    </row>
    <row r="40" spans="1:12">
      <c r="D40"/>
      <c r="E40"/>
      <c r="G40"/>
    </row>
    <row r="41" spans="1:12">
      <c r="B41"/>
      <c r="D41"/>
      <c r="E41"/>
      <c r="G41"/>
      <c r="I41" s="127"/>
      <c r="J41" s="127"/>
      <c r="L41" s="127"/>
    </row>
    <row r="42" spans="1:12" ht="12.75" customHeight="1">
      <c r="B42"/>
      <c r="I42" s="127"/>
      <c r="J42" s="127"/>
      <c r="L42" s="127"/>
    </row>
    <row r="43" spans="1:12" ht="12.75" customHeight="1">
      <c r="B43"/>
      <c r="I43" s="127"/>
      <c r="J43" s="127"/>
      <c r="L43" s="127"/>
    </row>
    <row r="44" spans="1:12" ht="13.15" customHeight="1">
      <c r="B44"/>
    </row>
    <row r="45" spans="1:12" ht="12.75" customHeight="1">
      <c r="B45"/>
    </row>
    <row r="46" spans="1:12">
      <c r="B46"/>
      <c r="D46"/>
      <c r="E46"/>
      <c r="G46"/>
    </row>
    <row r="47" spans="1:12">
      <c r="B47"/>
      <c r="D47"/>
      <c r="E47"/>
      <c r="G47"/>
    </row>
    <row r="48" spans="1:12" ht="12.75" customHeight="1">
      <c r="B48"/>
      <c r="I48" s="127"/>
      <c r="J48" s="127"/>
      <c r="L48" s="127"/>
    </row>
    <row r="49" spans="2:12" ht="12.75" customHeight="1">
      <c r="B49"/>
    </row>
    <row r="50" spans="2:12">
      <c r="B50"/>
    </row>
    <row r="52" spans="2:12" ht="13.15" customHeight="1">
      <c r="I52" s="127"/>
      <c r="J52" s="127"/>
    </row>
    <row r="53" spans="2:12" ht="12.75" customHeight="1">
      <c r="D53"/>
      <c r="E53"/>
      <c r="G53"/>
      <c r="I53" s="127"/>
      <c r="J53" s="127"/>
    </row>
    <row r="54" spans="2:12" ht="13.15" customHeight="1">
      <c r="D54"/>
      <c r="E54"/>
      <c r="G54"/>
    </row>
    <row r="55" spans="2:12">
      <c r="B55"/>
      <c r="D55"/>
      <c r="E55"/>
      <c r="G55"/>
    </row>
    <row r="56" spans="2:12">
      <c r="B56"/>
      <c r="I56" s="127"/>
      <c r="J56" s="127"/>
      <c r="L56" s="128" t="str">
        <f>IF(Achievements!K72&lt;&gt;"", Achievements!K72, " ")</f>
        <v xml:space="preserve"> </v>
      </c>
    </row>
    <row r="57" spans="2:12" ht="12.75" customHeight="1">
      <c r="I57" s="127"/>
      <c r="J57" s="127"/>
      <c r="L57" s="128" t="str">
        <f>IF(Achievements!K73&lt;&gt;"", Achievements!K73, " ")</f>
        <v xml:space="preserve"> </v>
      </c>
    </row>
    <row r="58" spans="2:12" ht="12.75" customHeight="1">
      <c r="I58" s="127"/>
      <c r="J58" s="127"/>
    </row>
    <row r="59" spans="2:12">
      <c r="I59" s="127"/>
      <c r="J59" s="127"/>
    </row>
    <row r="60" spans="2:12">
      <c r="D60"/>
      <c r="E60"/>
      <c r="G60"/>
      <c r="I60" s="127"/>
      <c r="J60" s="127"/>
    </row>
    <row r="62" spans="2:12">
      <c r="B62"/>
    </row>
    <row r="63" spans="2:12" ht="12.75" customHeight="1">
      <c r="B63"/>
    </row>
    <row r="64" spans="2:12" ht="12.75" customHeight="1">
      <c r="B64"/>
      <c r="D64"/>
      <c r="E64"/>
    </row>
    <row r="65" spans="2:12">
      <c r="D65"/>
      <c r="E65"/>
      <c r="I65" s="127"/>
      <c r="J65" s="127"/>
    </row>
    <row r="68" spans="2:12">
      <c r="D68"/>
      <c r="E68"/>
      <c r="G68" s="13" t="str">
        <f>IF(Achievements!F72&lt;&gt;"", Achievements!F72, " ")</f>
        <v xml:space="preserve"> </v>
      </c>
    </row>
    <row r="69" spans="2:12">
      <c r="B69"/>
      <c r="D69"/>
      <c r="E69"/>
      <c r="G69" s="13" t="str">
        <f>IF(Achievements!F73&lt;&gt;"", Achievements!F73, " ")</f>
        <v xml:space="preserve"> </v>
      </c>
    </row>
    <row r="70" spans="2:12" ht="12.75" customHeight="1">
      <c r="D70"/>
      <c r="E70"/>
    </row>
    <row r="71" spans="2:12" ht="12.75" customHeight="1">
      <c r="D71"/>
      <c r="E71"/>
    </row>
    <row r="72" spans="2:12" ht="12.75" customHeight="1">
      <c r="D72"/>
      <c r="E72"/>
    </row>
    <row r="73" spans="2:12">
      <c r="B73"/>
      <c r="I73" s="127"/>
      <c r="J73" s="127"/>
      <c r="L73" s="127"/>
    </row>
    <row r="74" spans="2:12">
      <c r="B74"/>
    </row>
    <row r="77" spans="2:12" ht="13.15" customHeight="1">
      <c r="B77"/>
      <c r="D77"/>
      <c r="E77"/>
    </row>
    <row r="78" spans="2:12">
      <c r="B78"/>
      <c r="I78" s="127"/>
      <c r="J78" s="127"/>
      <c r="L78" s="127"/>
    </row>
    <row r="79" spans="2:12">
      <c r="B79"/>
      <c r="I79" s="127"/>
      <c r="J79" s="127"/>
      <c r="L79" s="127"/>
    </row>
    <row r="80" spans="2:12">
      <c r="B80"/>
      <c r="I80" s="127"/>
      <c r="J80" s="127"/>
      <c r="L80" s="127"/>
    </row>
    <row r="81" spans="2:12" ht="12.75" customHeight="1">
      <c r="B81"/>
      <c r="I81" s="127"/>
      <c r="J81" s="127"/>
      <c r="L81" s="127"/>
    </row>
    <row r="82" spans="2:12" ht="12.75" customHeight="1">
      <c r="I82" s="127"/>
      <c r="J82" s="127"/>
      <c r="L82" s="127"/>
    </row>
    <row r="83" spans="2:12">
      <c r="I83" s="127"/>
      <c r="J83" s="127"/>
      <c r="L83" s="127"/>
    </row>
    <row r="84" spans="2:12">
      <c r="I84" s="127"/>
      <c r="J84" s="127"/>
      <c r="L84" s="127"/>
    </row>
    <row r="85" spans="2:12">
      <c r="D85"/>
      <c r="E85"/>
      <c r="G85"/>
      <c r="I85" s="127"/>
      <c r="J85" s="127"/>
      <c r="L85" s="127"/>
    </row>
    <row r="86" spans="2:12">
      <c r="B86"/>
      <c r="I86" s="127"/>
      <c r="J86" s="127"/>
      <c r="L86" s="127"/>
    </row>
    <row r="87" spans="2:12" ht="13.15" customHeight="1">
      <c r="I87" s="127"/>
      <c r="J87" s="127"/>
      <c r="L87" s="127"/>
    </row>
    <row r="88" spans="2:12" ht="12.75" customHeight="1">
      <c r="I88" s="127"/>
      <c r="J88" s="127"/>
      <c r="L88" s="127"/>
    </row>
    <row r="89" spans="2:12" ht="12.75" customHeight="1">
      <c r="I89" s="127"/>
      <c r="J89" s="127"/>
      <c r="L89" s="127"/>
    </row>
    <row r="90" spans="2:12">
      <c r="D90"/>
      <c r="E90"/>
      <c r="G90"/>
      <c r="I90" s="127"/>
      <c r="J90" s="127"/>
      <c r="L90" s="127"/>
    </row>
    <row r="91" spans="2:12">
      <c r="D91"/>
      <c r="E91"/>
      <c r="G91"/>
      <c r="I91" s="127"/>
      <c r="J91" s="127"/>
      <c r="L91" s="127"/>
    </row>
    <row r="92" spans="2:12">
      <c r="D92"/>
      <c r="E92"/>
      <c r="G92"/>
      <c r="I92" s="127"/>
      <c r="J92" s="127"/>
      <c r="L92" s="127"/>
    </row>
    <row r="93" spans="2:12">
      <c r="D93"/>
      <c r="E93"/>
      <c r="G93"/>
      <c r="I93" s="127"/>
      <c r="J93" s="127"/>
      <c r="L93" s="127"/>
    </row>
    <row r="94" spans="2:12" ht="13.15" customHeight="1">
      <c r="B94"/>
      <c r="D94"/>
      <c r="E94"/>
      <c r="G94"/>
      <c r="I94" s="127"/>
      <c r="J94" s="127"/>
      <c r="L94" s="127"/>
    </row>
    <row r="95" spans="2:12">
      <c r="D95"/>
      <c r="E95"/>
      <c r="G95"/>
      <c r="I95" s="127"/>
      <c r="J95" s="127"/>
      <c r="L95" s="127"/>
    </row>
    <row r="96" spans="2:12">
      <c r="D96"/>
      <c r="E96"/>
      <c r="G96"/>
      <c r="I96" s="127"/>
      <c r="J96" s="127"/>
      <c r="L96" s="127"/>
    </row>
    <row r="97" spans="2:12">
      <c r="D97"/>
      <c r="E97"/>
      <c r="G97"/>
      <c r="I97" s="127"/>
      <c r="J97" s="127"/>
      <c r="L97" s="127"/>
    </row>
    <row r="98" spans="2:12">
      <c r="D98"/>
      <c r="E98"/>
      <c r="G98"/>
      <c r="I98" s="127"/>
      <c r="J98" s="127"/>
      <c r="L98" s="127"/>
    </row>
    <row r="99" spans="2:12">
      <c r="B99"/>
      <c r="D99"/>
      <c r="E99"/>
      <c r="G99"/>
      <c r="I99" s="127"/>
      <c r="J99" s="127"/>
      <c r="L99" s="127"/>
    </row>
    <row r="100" spans="2:12">
      <c r="B100"/>
      <c r="D100"/>
      <c r="E100"/>
      <c r="G100"/>
      <c r="I100" s="127"/>
      <c r="J100" s="127"/>
      <c r="L100" s="127"/>
    </row>
    <row r="101" spans="2:12">
      <c r="B101"/>
      <c r="D101"/>
      <c r="E101"/>
      <c r="G101"/>
      <c r="I101" s="127"/>
      <c r="J101" s="127"/>
      <c r="L101" s="127"/>
    </row>
    <row r="102" spans="2:12" ht="13.15" customHeight="1">
      <c r="B102"/>
      <c r="D102"/>
      <c r="E102"/>
      <c r="G102"/>
      <c r="I102" s="127"/>
      <c r="J102" s="127"/>
      <c r="L102" s="127"/>
    </row>
    <row r="103" spans="2:12">
      <c r="B103"/>
      <c r="D103"/>
      <c r="E103"/>
      <c r="G103"/>
      <c r="I103" s="127"/>
      <c r="J103" s="127"/>
      <c r="L103" s="127"/>
    </row>
    <row r="104" spans="2:12">
      <c r="B104"/>
      <c r="D104"/>
      <c r="E104"/>
      <c r="G104"/>
      <c r="I104" s="127"/>
      <c r="J104" s="127"/>
      <c r="L104" s="127"/>
    </row>
    <row r="105" spans="2:12">
      <c r="B105"/>
      <c r="D105"/>
      <c r="E105"/>
      <c r="G105"/>
      <c r="I105" s="127"/>
      <c r="J105" s="127"/>
      <c r="L105" s="127"/>
    </row>
    <row r="106" spans="2:12">
      <c r="B106"/>
      <c r="D106"/>
      <c r="E106"/>
      <c r="G106"/>
      <c r="I106" s="127"/>
      <c r="J106" s="127"/>
      <c r="L106" s="127"/>
    </row>
    <row r="107" spans="2:12">
      <c r="B107"/>
      <c r="D107"/>
      <c r="E107"/>
      <c r="G107"/>
      <c r="I107" s="127"/>
      <c r="J107" s="127"/>
      <c r="L107" s="127"/>
    </row>
    <row r="108" spans="2:12">
      <c r="B108"/>
      <c r="D108"/>
      <c r="E108"/>
      <c r="G108"/>
      <c r="I108" s="127"/>
      <c r="J108" s="127"/>
      <c r="L108" s="127"/>
    </row>
    <row r="109" spans="2:12">
      <c r="B109"/>
      <c r="D109"/>
      <c r="E109"/>
      <c r="G109"/>
      <c r="I109" s="127"/>
      <c r="J109" s="127"/>
      <c r="L109" s="127"/>
    </row>
    <row r="110" spans="2:12">
      <c r="B110"/>
      <c r="D110"/>
      <c r="E110"/>
      <c r="G110"/>
      <c r="I110" s="127"/>
      <c r="J110" s="127"/>
      <c r="L110" s="127"/>
    </row>
    <row r="111" spans="2:12">
      <c r="B111"/>
      <c r="D111"/>
      <c r="E111"/>
      <c r="G111"/>
      <c r="I111" s="127"/>
      <c r="J111" s="127"/>
      <c r="L111" s="127"/>
    </row>
    <row r="112" spans="2:12">
      <c r="B112"/>
      <c r="D112"/>
      <c r="E112"/>
      <c r="G112"/>
      <c r="I112" s="127"/>
      <c r="J112" s="127"/>
      <c r="L112" s="127"/>
    </row>
    <row r="113" spans="2:12">
      <c r="B113"/>
      <c r="D113"/>
      <c r="E113"/>
      <c r="G113"/>
      <c r="I113" s="127"/>
      <c r="J113" s="127"/>
      <c r="L113" s="127"/>
    </row>
    <row r="114" spans="2:12">
      <c r="B114"/>
      <c r="D114"/>
      <c r="E114"/>
      <c r="G114"/>
      <c r="I114" s="127"/>
      <c r="J114" s="127"/>
      <c r="L114" s="127"/>
    </row>
    <row r="115" spans="2:12">
      <c r="B115"/>
      <c r="D115"/>
      <c r="E115"/>
      <c r="G115"/>
      <c r="I115" s="127"/>
      <c r="J115" s="127"/>
      <c r="L115" s="127"/>
    </row>
    <row r="116" spans="2:12">
      <c r="B116"/>
      <c r="D116"/>
      <c r="E116"/>
      <c r="G116"/>
      <c r="I116" s="127"/>
      <c r="J116" s="127"/>
      <c r="L116" s="127"/>
    </row>
    <row r="117" spans="2:12">
      <c r="B117"/>
      <c r="D117"/>
      <c r="E117"/>
      <c r="G117"/>
      <c r="I117" s="127"/>
      <c r="J117" s="127"/>
      <c r="L117" s="127"/>
    </row>
    <row r="118" spans="2:12">
      <c r="B118"/>
      <c r="D118"/>
      <c r="E118"/>
      <c r="G118"/>
      <c r="I118" s="127"/>
      <c r="J118" s="127"/>
      <c r="L118" s="127"/>
    </row>
    <row r="119" spans="2:12">
      <c r="B119"/>
      <c r="D119"/>
      <c r="E119"/>
      <c r="G119"/>
      <c r="I119" s="127"/>
      <c r="J119" s="127"/>
      <c r="L119" s="127"/>
    </row>
    <row r="120" spans="2:12">
      <c r="B120"/>
      <c r="D120"/>
      <c r="E120"/>
      <c r="G120"/>
      <c r="I120" s="127"/>
      <c r="J120" s="127"/>
      <c r="L120" s="127"/>
    </row>
    <row r="121" spans="2:12">
      <c r="B121"/>
      <c r="D121"/>
      <c r="E121"/>
      <c r="G121"/>
      <c r="I121" s="127"/>
      <c r="J121" s="127"/>
      <c r="L121" s="127"/>
    </row>
    <row r="122" spans="2:12">
      <c r="B122"/>
      <c r="D122"/>
      <c r="E122"/>
      <c r="G122"/>
      <c r="I122" s="127"/>
      <c r="J122" s="127"/>
      <c r="L122" s="127"/>
    </row>
    <row r="123" spans="2:12">
      <c r="B123"/>
      <c r="D123"/>
      <c r="E123"/>
      <c r="G123"/>
      <c r="I123" s="127"/>
      <c r="J123" s="127"/>
      <c r="L123" s="127"/>
    </row>
    <row r="124" spans="2:12">
      <c r="B124"/>
      <c r="D124"/>
      <c r="E124"/>
      <c r="G124"/>
      <c r="I124" s="127"/>
      <c r="J124" s="127"/>
      <c r="L124" s="127"/>
    </row>
    <row r="125" spans="2:12">
      <c r="B125"/>
      <c r="D125"/>
      <c r="E125"/>
      <c r="G125"/>
      <c r="I125" s="127"/>
      <c r="J125" s="127"/>
      <c r="L125" s="127"/>
    </row>
    <row r="126" spans="2:12">
      <c r="B126"/>
      <c r="D126"/>
      <c r="E126"/>
      <c r="G126"/>
      <c r="I126" s="127"/>
      <c r="J126" s="127"/>
      <c r="L126" s="127"/>
    </row>
    <row r="127" spans="2:12">
      <c r="B127"/>
      <c r="D127"/>
      <c r="E127"/>
      <c r="G127"/>
      <c r="I127" s="127"/>
      <c r="J127" s="127"/>
      <c r="L127" s="127"/>
    </row>
    <row r="128" spans="2:12">
      <c r="B128"/>
      <c r="D128"/>
      <c r="E128"/>
      <c r="G128"/>
      <c r="I128" s="127"/>
      <c r="J128" s="127"/>
      <c r="L128" s="127"/>
    </row>
    <row r="129" spans="2:12">
      <c r="B129"/>
      <c r="D129"/>
      <c r="E129"/>
      <c r="G129"/>
      <c r="I129" s="127"/>
      <c r="J129" s="127"/>
      <c r="L129" s="127"/>
    </row>
    <row r="130" spans="2:12">
      <c r="B130"/>
      <c r="D130"/>
      <c r="E130"/>
      <c r="G130"/>
      <c r="I130" s="127"/>
      <c r="J130" s="127"/>
      <c r="L130" s="127"/>
    </row>
    <row r="131" spans="2:12">
      <c r="B131"/>
      <c r="D131"/>
      <c r="E131"/>
      <c r="G131"/>
      <c r="I131" s="127"/>
      <c r="J131" s="127"/>
      <c r="L131" s="127"/>
    </row>
    <row r="132" spans="2:12">
      <c r="B132"/>
      <c r="D132"/>
      <c r="E132"/>
      <c r="G132"/>
      <c r="I132" s="127"/>
      <c r="J132" s="127"/>
      <c r="L132" s="127"/>
    </row>
    <row r="133" spans="2:12">
      <c r="B133"/>
      <c r="D133"/>
      <c r="E133"/>
      <c r="G133"/>
      <c r="I133" s="127"/>
      <c r="J133" s="127"/>
      <c r="L133" s="127"/>
    </row>
    <row r="134" spans="2:12">
      <c r="B134"/>
      <c r="D134"/>
      <c r="E134"/>
      <c r="G134"/>
      <c r="I134" s="127"/>
      <c r="J134" s="127"/>
      <c r="L134" s="127"/>
    </row>
    <row r="135" spans="2:12">
      <c r="B135"/>
      <c r="D135"/>
      <c r="E135"/>
      <c r="G135"/>
      <c r="I135" s="127"/>
      <c r="J135" s="127"/>
      <c r="L135" s="127"/>
    </row>
    <row r="136" spans="2:12">
      <c r="B136"/>
      <c r="D136"/>
      <c r="E136"/>
      <c r="G136"/>
      <c r="I136" s="127"/>
      <c r="J136" s="127"/>
      <c r="L136" s="127"/>
    </row>
    <row r="137" spans="2:12">
      <c r="B137"/>
      <c r="D137"/>
      <c r="E137"/>
      <c r="G137"/>
      <c r="I137" s="127"/>
      <c r="J137" s="127"/>
      <c r="L137" s="127"/>
    </row>
    <row r="138" spans="2:12">
      <c r="B138"/>
      <c r="D138"/>
      <c r="E138"/>
      <c r="G138"/>
      <c r="I138" s="127"/>
      <c r="J138" s="127"/>
      <c r="L138" s="127"/>
    </row>
    <row r="139" spans="2:12">
      <c r="B139"/>
      <c r="D139"/>
      <c r="E139"/>
      <c r="G139"/>
      <c r="I139" s="127"/>
      <c r="J139" s="127"/>
      <c r="L139" s="127"/>
    </row>
    <row r="140" spans="2:12">
      <c r="B140"/>
      <c r="D140"/>
      <c r="E140"/>
      <c r="G140"/>
      <c r="I140" s="127"/>
      <c r="J140" s="127"/>
      <c r="L140" s="127"/>
    </row>
    <row r="141" spans="2:12">
      <c r="B141"/>
      <c r="D141"/>
      <c r="E141"/>
      <c r="G141"/>
      <c r="I141" s="127"/>
      <c r="J141" s="127"/>
      <c r="L141" s="127"/>
    </row>
    <row r="142" spans="2:12">
      <c r="B142"/>
      <c r="D142"/>
      <c r="E142"/>
      <c r="G142"/>
      <c r="I142" s="127"/>
      <c r="J142" s="127"/>
      <c r="L142" s="127"/>
    </row>
    <row r="143" spans="2:12">
      <c r="B143"/>
      <c r="D143"/>
      <c r="E143"/>
      <c r="G143"/>
      <c r="I143" s="127"/>
      <c r="J143" s="127"/>
      <c r="L143" s="127"/>
    </row>
    <row r="144" spans="2:12">
      <c r="B144"/>
      <c r="D144"/>
      <c r="E144"/>
      <c r="G144"/>
      <c r="I144" s="127"/>
      <c r="J144" s="127"/>
      <c r="L144" s="127"/>
    </row>
    <row r="145" spans="2:12">
      <c r="B145"/>
      <c r="D145"/>
      <c r="E145"/>
      <c r="G145"/>
      <c r="I145" s="127"/>
      <c r="J145" s="127"/>
      <c r="L145" s="127"/>
    </row>
    <row r="146" spans="2:12">
      <c r="B146"/>
      <c r="D146"/>
      <c r="E146"/>
      <c r="G146"/>
      <c r="I146" s="127"/>
      <c r="J146" s="127"/>
      <c r="L146" s="127"/>
    </row>
    <row r="147" spans="2:12">
      <c r="B147"/>
      <c r="D147"/>
      <c r="E147"/>
      <c r="G147"/>
      <c r="I147" s="127"/>
      <c r="J147" s="127"/>
      <c r="L147" s="127"/>
    </row>
    <row r="148" spans="2:12">
      <c r="B148"/>
      <c r="D148"/>
      <c r="E148"/>
      <c r="G148"/>
      <c r="I148" s="127"/>
      <c r="J148" s="127"/>
      <c r="L148" s="127"/>
    </row>
    <row r="149" spans="2:12">
      <c r="B149"/>
      <c r="D149"/>
      <c r="E149"/>
      <c r="G149"/>
      <c r="I149" s="127"/>
      <c r="J149" s="127"/>
      <c r="L149" s="127"/>
    </row>
    <row r="150" spans="2:12">
      <c r="B150"/>
      <c r="D150"/>
      <c r="E150"/>
      <c r="G150"/>
      <c r="I150" s="127"/>
      <c r="J150" s="127"/>
      <c r="L150" s="127"/>
    </row>
    <row r="151" spans="2:12">
      <c r="B151"/>
      <c r="D151"/>
      <c r="E151"/>
      <c r="G151"/>
      <c r="I151" s="127"/>
      <c r="J151" s="127"/>
      <c r="L151" s="127"/>
    </row>
    <row r="152" spans="2:12">
      <c r="B152"/>
      <c r="D152"/>
      <c r="E152"/>
      <c r="G152"/>
      <c r="I152" s="127"/>
      <c r="J152" s="127"/>
      <c r="L152" s="127"/>
    </row>
    <row r="153" spans="2:12">
      <c r="B153"/>
      <c r="D153"/>
      <c r="E153"/>
      <c r="G153"/>
      <c r="I153" s="127"/>
      <c r="J153" s="127"/>
      <c r="L153" s="127"/>
    </row>
    <row r="154" spans="2:12">
      <c r="B154"/>
      <c r="D154"/>
      <c r="E154"/>
      <c r="G154"/>
      <c r="I154" s="127"/>
      <c r="J154" s="127"/>
      <c r="L154" s="127"/>
    </row>
    <row r="155" spans="2:12">
      <c r="B155"/>
      <c r="D155"/>
      <c r="E155"/>
      <c r="G155"/>
      <c r="I155" s="127"/>
      <c r="J155" s="127"/>
      <c r="L155" s="127"/>
    </row>
    <row r="156" spans="2:12">
      <c r="B156"/>
      <c r="D156"/>
      <c r="E156"/>
      <c r="G156"/>
      <c r="I156" s="127"/>
      <c r="J156" s="127"/>
      <c r="L156" s="127"/>
    </row>
    <row r="157" spans="2:12">
      <c r="B157"/>
      <c r="D157"/>
      <c r="E157"/>
      <c r="G157"/>
      <c r="I157" s="127"/>
      <c r="J157" s="127"/>
      <c r="L157" s="127"/>
    </row>
    <row r="158" spans="2:12">
      <c r="B158"/>
      <c r="D158"/>
      <c r="E158"/>
      <c r="G158"/>
      <c r="I158" s="127"/>
      <c r="J158" s="127"/>
      <c r="L158" s="127"/>
    </row>
    <row r="159" spans="2:12">
      <c r="B159"/>
      <c r="D159"/>
      <c r="E159"/>
      <c r="G159"/>
      <c r="I159" s="127"/>
      <c r="J159" s="127"/>
      <c r="L159" s="127"/>
    </row>
    <row r="160" spans="2:12">
      <c r="B160"/>
      <c r="D160"/>
      <c r="E160"/>
      <c r="G160"/>
      <c r="I160" s="127"/>
      <c r="J160" s="127"/>
      <c r="L160" s="127"/>
    </row>
    <row r="161" spans="2:12">
      <c r="B161"/>
      <c r="D161"/>
      <c r="E161"/>
      <c r="G161"/>
      <c r="I161" s="127"/>
      <c r="J161" s="127"/>
      <c r="L161" s="127"/>
    </row>
    <row r="162" spans="2:12">
      <c r="B162"/>
      <c r="D162"/>
      <c r="E162"/>
      <c r="G162"/>
      <c r="I162" s="127"/>
      <c r="J162" s="127"/>
      <c r="L162" s="127"/>
    </row>
    <row r="163" spans="2:12">
      <c r="B163"/>
      <c r="D163"/>
      <c r="E163"/>
      <c r="G163"/>
      <c r="I163" s="127"/>
      <c r="J163" s="127"/>
      <c r="L163" s="127"/>
    </row>
    <row r="164" spans="2:12">
      <c r="B164"/>
      <c r="D164"/>
      <c r="E164"/>
      <c r="G164"/>
      <c r="I164" s="127"/>
      <c r="J164" s="127"/>
      <c r="L164" s="127"/>
    </row>
    <row r="165" spans="2:12">
      <c r="B165"/>
      <c r="D165"/>
      <c r="E165"/>
      <c r="G165"/>
      <c r="I165" s="127"/>
      <c r="J165" s="127"/>
      <c r="L165" s="127"/>
    </row>
    <row r="166" spans="2:12">
      <c r="B166"/>
      <c r="D166"/>
      <c r="E166"/>
      <c r="G166"/>
      <c r="I166" s="127"/>
      <c r="J166" s="127"/>
      <c r="L166" s="127"/>
    </row>
    <row r="167" spans="2:12">
      <c r="B167"/>
      <c r="D167"/>
      <c r="E167"/>
      <c r="G167"/>
      <c r="I167" s="127"/>
      <c r="J167" s="127"/>
      <c r="L167" s="127"/>
    </row>
    <row r="168" spans="2:12">
      <c r="B168"/>
      <c r="D168"/>
      <c r="E168"/>
      <c r="G168"/>
      <c r="I168" s="127"/>
      <c r="J168" s="127"/>
      <c r="L168" s="127"/>
    </row>
    <row r="169" spans="2:12">
      <c r="B169"/>
      <c r="D169"/>
      <c r="E169"/>
      <c r="G169"/>
      <c r="I169" s="127"/>
      <c r="J169" s="127"/>
      <c r="L169" s="127"/>
    </row>
    <row r="170" spans="2:12">
      <c r="B170"/>
      <c r="D170"/>
      <c r="E170"/>
      <c r="G170"/>
      <c r="I170" s="127"/>
      <c r="J170" s="127"/>
      <c r="L170" s="127"/>
    </row>
    <row r="171" spans="2:12">
      <c r="B171"/>
      <c r="D171"/>
      <c r="E171"/>
      <c r="G171"/>
      <c r="I171" s="127"/>
      <c r="J171" s="127"/>
      <c r="L171" s="127"/>
    </row>
    <row r="172" spans="2:12">
      <c r="B172"/>
      <c r="D172"/>
      <c r="E172"/>
      <c r="G172"/>
      <c r="I172" s="127"/>
      <c r="J172" s="127"/>
      <c r="L172" s="127"/>
    </row>
    <row r="173" spans="2:12">
      <c r="B173"/>
      <c r="D173"/>
      <c r="E173"/>
      <c r="G173"/>
      <c r="I173" s="127"/>
      <c r="J173" s="127"/>
      <c r="L173" s="127"/>
    </row>
    <row r="174" spans="2:12">
      <c r="B174"/>
      <c r="D174"/>
      <c r="E174"/>
      <c r="G174"/>
      <c r="I174" s="127"/>
      <c r="J174" s="127"/>
      <c r="L174" s="127"/>
    </row>
    <row r="175" spans="2:12">
      <c r="B175"/>
      <c r="D175"/>
      <c r="E175"/>
      <c r="G175"/>
      <c r="I175" s="127"/>
      <c r="J175" s="127"/>
      <c r="L175" s="127"/>
    </row>
    <row r="176" spans="2:12">
      <c r="B176"/>
      <c r="D176"/>
      <c r="E176"/>
      <c r="G176"/>
      <c r="I176" s="127"/>
      <c r="J176" s="127"/>
      <c r="L176" s="127"/>
    </row>
    <row r="177" spans="2:12">
      <c r="B177"/>
      <c r="D177"/>
      <c r="E177"/>
      <c r="G177"/>
      <c r="I177" s="127"/>
      <c r="J177" s="127"/>
      <c r="L177" s="127"/>
    </row>
    <row r="178" spans="2:12">
      <c r="B178"/>
      <c r="D178"/>
      <c r="E178"/>
      <c r="G178"/>
      <c r="I178" s="127"/>
      <c r="J178" s="127"/>
      <c r="L178" s="127"/>
    </row>
    <row r="179" spans="2:12">
      <c r="B179"/>
      <c r="D179"/>
      <c r="E179"/>
      <c r="G179"/>
      <c r="I179" s="127"/>
      <c r="J179" s="127"/>
      <c r="L179" s="127"/>
    </row>
    <row r="180" spans="2:12">
      <c r="B180"/>
      <c r="D180"/>
      <c r="E180"/>
      <c r="G180"/>
      <c r="I180" s="127"/>
      <c r="J180" s="127"/>
      <c r="L180" s="127"/>
    </row>
    <row r="181" spans="2:12">
      <c r="B181"/>
      <c r="D181"/>
      <c r="E181"/>
      <c r="G181"/>
      <c r="I181" s="127"/>
      <c r="J181" s="127"/>
      <c r="L181" s="127"/>
    </row>
    <row r="182" spans="2:12">
      <c r="B182"/>
      <c r="D182"/>
      <c r="E182"/>
      <c r="G182"/>
      <c r="I182" s="127"/>
      <c r="J182" s="127"/>
      <c r="L182" s="127"/>
    </row>
    <row r="183" spans="2:12">
      <c r="B183"/>
      <c r="D183"/>
      <c r="E183"/>
      <c r="G183"/>
      <c r="I183" s="127"/>
      <c r="J183" s="127"/>
      <c r="L183" s="127"/>
    </row>
    <row r="184" spans="2:12">
      <c r="B184"/>
      <c r="D184"/>
      <c r="E184"/>
      <c r="G184"/>
      <c r="I184" s="127"/>
      <c r="J184" s="127"/>
      <c r="L184" s="127"/>
    </row>
    <row r="185" spans="2:12">
      <c r="B185"/>
      <c r="D185"/>
      <c r="E185"/>
      <c r="G185"/>
      <c r="I185" s="127"/>
      <c r="J185" s="127"/>
      <c r="L185" s="127"/>
    </row>
    <row r="186" spans="2:12">
      <c r="B186"/>
      <c r="D186"/>
      <c r="E186"/>
      <c r="G186"/>
      <c r="I186" s="127"/>
      <c r="J186" s="127"/>
      <c r="L186" s="127"/>
    </row>
    <row r="187" spans="2:12">
      <c r="B187"/>
      <c r="D187"/>
      <c r="E187"/>
      <c r="G187"/>
      <c r="I187" s="127"/>
      <c r="J187" s="127"/>
      <c r="L187" s="127"/>
    </row>
    <row r="188" spans="2:12">
      <c r="B188"/>
      <c r="D188"/>
      <c r="E188"/>
      <c r="G188"/>
      <c r="I188" s="127"/>
      <c r="J188" s="127"/>
      <c r="L188" s="127"/>
    </row>
    <row r="189" spans="2:12">
      <c r="B189"/>
      <c r="D189"/>
      <c r="E189"/>
      <c r="G189"/>
      <c r="I189" s="127"/>
      <c r="J189" s="127"/>
      <c r="L189" s="127"/>
    </row>
    <row r="190" spans="2:12">
      <c r="B190"/>
      <c r="D190"/>
      <c r="E190"/>
      <c r="G190"/>
      <c r="I190" s="127"/>
      <c r="J190" s="127"/>
      <c r="L190" s="127"/>
    </row>
    <row r="191" spans="2:12">
      <c r="B191"/>
      <c r="D191"/>
      <c r="E191"/>
      <c r="G191"/>
      <c r="I191" s="127"/>
      <c r="J191" s="127"/>
      <c r="L191" s="127"/>
    </row>
    <row r="192" spans="2:12">
      <c r="B192"/>
      <c r="D192"/>
      <c r="E192"/>
      <c r="G192"/>
      <c r="I192" s="127"/>
      <c r="J192" s="127"/>
      <c r="L192" s="127"/>
    </row>
    <row r="193" spans="2:12">
      <c r="B193"/>
      <c r="D193"/>
      <c r="E193"/>
      <c r="G193"/>
      <c r="I193" s="127"/>
      <c r="J193" s="127"/>
      <c r="L193" s="127"/>
    </row>
    <row r="194" spans="2:12">
      <c r="B194"/>
      <c r="D194"/>
      <c r="E194"/>
      <c r="G194"/>
      <c r="I194" s="127"/>
      <c r="J194" s="127"/>
      <c r="L194" s="127"/>
    </row>
    <row r="195" spans="2:12">
      <c r="B195"/>
      <c r="D195"/>
      <c r="E195"/>
      <c r="G195"/>
      <c r="I195" s="127"/>
      <c r="J195" s="127"/>
      <c r="L195" s="127"/>
    </row>
    <row r="196" spans="2:12">
      <c r="B196"/>
      <c r="D196"/>
      <c r="E196"/>
      <c r="G196"/>
      <c r="I196" s="127"/>
      <c r="J196" s="127"/>
      <c r="L196" s="127"/>
    </row>
    <row r="197" spans="2:12">
      <c r="B197"/>
      <c r="D197"/>
      <c r="E197"/>
      <c r="G197"/>
      <c r="I197" s="127"/>
      <c r="J197" s="127"/>
      <c r="L197" s="127"/>
    </row>
    <row r="198" spans="2:12">
      <c r="B198"/>
      <c r="D198"/>
      <c r="E198"/>
      <c r="G198"/>
      <c r="I198" s="127"/>
      <c r="J198" s="127"/>
      <c r="L198" s="127"/>
    </row>
    <row r="199" spans="2:12">
      <c r="B199"/>
      <c r="D199"/>
      <c r="E199"/>
      <c r="G199"/>
      <c r="I199" s="127"/>
      <c r="J199" s="127"/>
      <c r="L199" s="127"/>
    </row>
    <row r="200" spans="2:12">
      <c r="B200"/>
      <c r="D200"/>
      <c r="E200"/>
      <c r="G200"/>
      <c r="I200" s="127"/>
      <c r="J200" s="127"/>
      <c r="L200" s="127"/>
    </row>
    <row r="201" spans="2:12">
      <c r="B201"/>
      <c r="D201"/>
      <c r="E201"/>
      <c r="G201"/>
      <c r="I201" s="127"/>
      <c r="J201" s="127"/>
      <c r="L201" s="127"/>
    </row>
    <row r="202" spans="2:12">
      <c r="B202"/>
      <c r="D202"/>
      <c r="E202"/>
      <c r="G202"/>
      <c r="I202" s="127"/>
      <c r="J202" s="127"/>
      <c r="L202" s="127"/>
    </row>
    <row r="203" spans="2:12">
      <c r="B203"/>
      <c r="D203"/>
      <c r="E203"/>
      <c r="G203"/>
      <c r="I203" s="127"/>
      <c r="J203" s="127"/>
      <c r="L203" s="127"/>
    </row>
    <row r="204" spans="2:12">
      <c r="B204"/>
      <c r="D204"/>
      <c r="E204"/>
      <c r="G204"/>
      <c r="I204" s="127"/>
      <c r="J204" s="127"/>
      <c r="L204" s="127"/>
    </row>
    <row r="205" spans="2:12">
      <c r="B205"/>
      <c r="D205"/>
      <c r="E205"/>
      <c r="G205"/>
      <c r="I205" s="127"/>
      <c r="J205" s="127"/>
      <c r="L205" s="127"/>
    </row>
    <row r="206" spans="2:12">
      <c r="B206"/>
      <c r="D206"/>
      <c r="E206"/>
      <c r="G206"/>
      <c r="I206" s="127"/>
      <c r="J206" s="127"/>
      <c r="L206" s="127"/>
    </row>
    <row r="207" spans="2:12">
      <c r="B207"/>
      <c r="D207"/>
      <c r="E207"/>
      <c r="G207"/>
      <c r="I207" s="127"/>
      <c r="J207" s="127"/>
      <c r="L207" s="127"/>
    </row>
    <row r="208" spans="2:12">
      <c r="B208"/>
      <c r="D208"/>
      <c r="E208"/>
      <c r="G208"/>
      <c r="I208" s="127"/>
      <c r="J208" s="127"/>
      <c r="L208" s="127"/>
    </row>
    <row r="209" spans="2:12">
      <c r="B209"/>
      <c r="D209"/>
      <c r="E209"/>
      <c r="G209"/>
      <c r="I209" s="127"/>
      <c r="J209" s="127"/>
      <c r="L209" s="127"/>
    </row>
    <row r="210" spans="2:12">
      <c r="B210"/>
      <c r="D210"/>
      <c r="E210"/>
      <c r="G210"/>
      <c r="I210" s="127"/>
      <c r="J210" s="127"/>
      <c r="L210" s="127"/>
    </row>
    <row r="211" spans="2:12">
      <c r="B211"/>
      <c r="D211"/>
      <c r="E211"/>
      <c r="G211"/>
      <c r="I211" s="127"/>
      <c r="J211" s="127"/>
      <c r="L211" s="127"/>
    </row>
    <row r="212" spans="2:12">
      <c r="B212"/>
      <c r="D212"/>
      <c r="E212"/>
      <c r="G212"/>
      <c r="I212" s="127"/>
      <c r="J212" s="127"/>
      <c r="L212" s="127"/>
    </row>
    <row r="213" spans="2:12">
      <c r="B213"/>
      <c r="D213"/>
      <c r="E213"/>
      <c r="G213"/>
      <c r="I213" s="127"/>
      <c r="J213" s="127"/>
      <c r="L213" s="127"/>
    </row>
    <row r="214" spans="2:12">
      <c r="B214"/>
      <c r="D214"/>
      <c r="E214"/>
      <c r="G214"/>
      <c r="I214" s="127"/>
      <c r="J214" s="127"/>
      <c r="L214" s="127"/>
    </row>
    <row r="215" spans="2:12">
      <c r="B215"/>
      <c r="D215"/>
      <c r="E215"/>
      <c r="G215"/>
      <c r="I215" s="127"/>
      <c r="J215" s="127"/>
      <c r="L215" s="127"/>
    </row>
    <row r="216" spans="2:12">
      <c r="B216"/>
      <c r="D216"/>
      <c r="E216"/>
      <c r="G216"/>
      <c r="I216" s="127"/>
      <c r="J216" s="127"/>
      <c r="L216" s="127"/>
    </row>
    <row r="217" spans="2:12">
      <c r="B217"/>
      <c r="D217"/>
      <c r="E217"/>
      <c r="G217"/>
      <c r="I217" s="127"/>
      <c r="J217" s="127"/>
      <c r="L217" s="127"/>
    </row>
    <row r="218" spans="2:12">
      <c r="B218"/>
      <c r="D218"/>
      <c r="E218"/>
      <c r="G218"/>
      <c r="I218" s="127"/>
      <c r="J218" s="127"/>
      <c r="L218" s="127"/>
    </row>
    <row r="219" spans="2:12">
      <c r="B219"/>
      <c r="D219"/>
      <c r="E219"/>
      <c r="G219"/>
      <c r="I219" s="127"/>
      <c r="J219" s="127"/>
      <c r="L219" s="127"/>
    </row>
    <row r="220" spans="2:12">
      <c r="B220"/>
      <c r="D220"/>
      <c r="E220"/>
      <c r="G220"/>
      <c r="I220" s="127"/>
      <c r="J220" s="127"/>
      <c r="L220" s="127"/>
    </row>
    <row r="221" spans="2:12">
      <c r="B221"/>
      <c r="D221"/>
      <c r="E221"/>
      <c r="G221"/>
      <c r="I221" s="127"/>
      <c r="J221" s="127"/>
      <c r="L221" s="127"/>
    </row>
    <row r="222" spans="2:12">
      <c r="B222"/>
      <c r="D222"/>
      <c r="E222"/>
      <c r="G222"/>
      <c r="I222" s="127"/>
      <c r="J222" s="127"/>
      <c r="L222" s="127"/>
    </row>
    <row r="223" spans="2:12">
      <c r="B223"/>
      <c r="D223"/>
      <c r="E223"/>
      <c r="G223"/>
      <c r="I223" s="127"/>
      <c r="J223" s="127"/>
      <c r="L223" s="127"/>
    </row>
    <row r="224" spans="2:12">
      <c r="B224"/>
      <c r="D224"/>
      <c r="E224"/>
      <c r="G224"/>
      <c r="I224" s="127"/>
      <c r="J224" s="127"/>
      <c r="L224" s="127"/>
    </row>
    <row r="225" spans="2:12">
      <c r="B225"/>
      <c r="D225"/>
      <c r="E225"/>
      <c r="G225"/>
      <c r="I225" s="127"/>
      <c r="J225" s="127"/>
      <c r="L225" s="127"/>
    </row>
    <row r="226" spans="2:12">
      <c r="B226"/>
      <c r="D226"/>
      <c r="E226"/>
      <c r="G226"/>
      <c r="I226" s="127"/>
      <c r="J226" s="127"/>
      <c r="L226" s="127"/>
    </row>
    <row r="227" spans="2:12">
      <c r="B227"/>
      <c r="D227"/>
      <c r="E227"/>
      <c r="G227"/>
      <c r="I227" s="127"/>
      <c r="J227" s="127"/>
      <c r="L227" s="127"/>
    </row>
    <row r="228" spans="2:12">
      <c r="B228"/>
      <c r="D228"/>
      <c r="E228"/>
      <c r="G228"/>
      <c r="I228" s="127"/>
      <c r="J228" s="127"/>
      <c r="L228" s="127"/>
    </row>
    <row r="229" spans="2:12">
      <c r="B229"/>
      <c r="D229"/>
      <c r="E229"/>
      <c r="G229"/>
      <c r="I229" s="127"/>
      <c r="J229" s="127"/>
      <c r="L229" s="127"/>
    </row>
    <row r="230" spans="2:12">
      <c r="B230"/>
      <c r="D230"/>
      <c r="E230"/>
      <c r="G230"/>
      <c r="I230" s="127"/>
      <c r="J230" s="127"/>
      <c r="L230" s="127"/>
    </row>
    <row r="231" spans="2:12">
      <c r="B231"/>
      <c r="D231"/>
      <c r="E231"/>
      <c r="G231"/>
      <c r="I231" s="127"/>
      <c r="J231" s="127"/>
      <c r="L231" s="127"/>
    </row>
    <row r="232" spans="2:12">
      <c r="B232"/>
      <c r="D232"/>
      <c r="E232"/>
      <c r="G232"/>
      <c r="I232" s="127"/>
      <c r="J232" s="127"/>
      <c r="L232" s="127"/>
    </row>
    <row r="233" spans="2:12">
      <c r="B233"/>
      <c r="D233"/>
      <c r="E233"/>
      <c r="G233"/>
      <c r="I233" s="127"/>
      <c r="J233" s="127"/>
      <c r="L233" s="127"/>
    </row>
    <row r="234" spans="2:12">
      <c r="B234"/>
      <c r="D234"/>
      <c r="E234"/>
      <c r="G234"/>
      <c r="I234" s="127"/>
      <c r="J234" s="127"/>
      <c r="L234" s="127"/>
    </row>
    <row r="235" spans="2:12">
      <c r="B235"/>
      <c r="D235"/>
      <c r="E235"/>
      <c r="G235"/>
      <c r="I235" s="127"/>
      <c r="J235" s="127"/>
      <c r="L235" s="127"/>
    </row>
    <row r="236" spans="2:12">
      <c r="B236"/>
      <c r="D236"/>
      <c r="E236"/>
      <c r="G236"/>
      <c r="I236" s="127"/>
      <c r="J236" s="127"/>
      <c r="L236" s="127"/>
    </row>
    <row r="237" spans="2:12">
      <c r="B237"/>
      <c r="D237"/>
      <c r="E237"/>
      <c r="G237"/>
      <c r="I237" s="127"/>
      <c r="J237" s="127"/>
      <c r="L237" s="127"/>
    </row>
    <row r="238" spans="2:12">
      <c r="B238"/>
      <c r="D238"/>
      <c r="E238"/>
      <c r="G238"/>
      <c r="I238" s="127"/>
      <c r="J238" s="127"/>
      <c r="L238" s="127"/>
    </row>
    <row r="239" spans="2:12">
      <c r="B239"/>
      <c r="D239"/>
      <c r="E239"/>
      <c r="G239"/>
      <c r="I239" s="127"/>
      <c r="J239" s="127"/>
      <c r="L239" s="127"/>
    </row>
    <row r="240" spans="2:12">
      <c r="B240"/>
      <c r="D240"/>
      <c r="E240"/>
      <c r="G240"/>
      <c r="I240" s="127"/>
      <c r="J240" s="127"/>
      <c r="L240" s="127"/>
    </row>
    <row r="241" spans="2:12">
      <c r="B241"/>
      <c r="D241"/>
      <c r="E241"/>
      <c r="G241"/>
      <c r="I241" s="127"/>
      <c r="J241" s="127"/>
      <c r="L241" s="127"/>
    </row>
    <row r="242" spans="2:12">
      <c r="B242"/>
      <c r="D242"/>
      <c r="E242"/>
      <c r="G242"/>
      <c r="I242" s="127"/>
      <c r="J242" s="127"/>
      <c r="L242" s="127"/>
    </row>
    <row r="243" spans="2:12">
      <c r="B243"/>
      <c r="D243"/>
      <c r="E243"/>
      <c r="G243"/>
      <c r="I243" s="127"/>
      <c r="J243" s="127"/>
      <c r="L243" s="127"/>
    </row>
    <row r="244" spans="2:12">
      <c r="B244"/>
      <c r="D244"/>
      <c r="E244"/>
      <c r="G244"/>
      <c r="I244" s="127"/>
      <c r="J244" s="127"/>
      <c r="L244" s="127"/>
    </row>
    <row r="245" spans="2:12">
      <c r="B245"/>
      <c r="D245"/>
      <c r="E245"/>
      <c r="G245"/>
      <c r="I245" s="127"/>
      <c r="J245" s="127"/>
      <c r="L245" s="127"/>
    </row>
    <row r="246" spans="2:12">
      <c r="B246"/>
      <c r="D246"/>
      <c r="E246"/>
      <c r="G246"/>
      <c r="I246" s="127"/>
      <c r="J246" s="127"/>
      <c r="L246" s="127"/>
    </row>
    <row r="247" spans="2:12">
      <c r="B247"/>
      <c r="D247"/>
      <c r="E247"/>
      <c r="G247"/>
      <c r="I247" s="127"/>
      <c r="J247" s="127"/>
      <c r="L247" s="127"/>
    </row>
    <row r="248" spans="2:12">
      <c r="B248"/>
      <c r="D248"/>
      <c r="E248"/>
      <c r="G248"/>
      <c r="I248" s="127"/>
      <c r="J248" s="127"/>
      <c r="L248" s="127"/>
    </row>
    <row r="249" spans="2:12">
      <c r="B249"/>
      <c r="D249"/>
      <c r="E249"/>
      <c r="G249"/>
      <c r="I249" s="127"/>
      <c r="J249" s="127"/>
      <c r="L249" s="127"/>
    </row>
    <row r="250" spans="2:12">
      <c r="B250"/>
      <c r="D250"/>
      <c r="E250"/>
      <c r="G250"/>
      <c r="I250" s="127"/>
      <c r="J250" s="127"/>
      <c r="L250" s="127"/>
    </row>
    <row r="251" spans="2:12">
      <c r="B251"/>
      <c r="D251"/>
      <c r="E251"/>
      <c r="G251"/>
      <c r="I251" s="127"/>
      <c r="J251" s="127"/>
      <c r="L251" s="127"/>
    </row>
    <row r="252" spans="2:12">
      <c r="B252"/>
      <c r="D252"/>
      <c r="E252"/>
      <c r="G252"/>
      <c r="I252" s="127"/>
      <c r="J252" s="127"/>
      <c r="L252" s="127"/>
    </row>
    <row r="253" spans="2:12">
      <c r="B253"/>
      <c r="D253"/>
      <c r="E253"/>
      <c r="G253"/>
      <c r="I253" s="127"/>
      <c r="J253" s="127"/>
      <c r="L253" s="127"/>
    </row>
    <row r="254" spans="2:12">
      <c r="B254"/>
      <c r="D254"/>
      <c r="E254"/>
      <c r="G254"/>
      <c r="I254" s="127"/>
      <c r="J254" s="127"/>
      <c r="L254" s="127"/>
    </row>
    <row r="255" spans="2:12">
      <c r="B255"/>
      <c r="D255"/>
      <c r="E255"/>
      <c r="G255"/>
      <c r="I255" s="127"/>
      <c r="J255" s="127"/>
      <c r="L255" s="127"/>
    </row>
    <row r="256" spans="2:12">
      <c r="B256"/>
      <c r="D256"/>
      <c r="E256"/>
      <c r="G256"/>
      <c r="I256" s="127"/>
      <c r="J256" s="127"/>
      <c r="L256" s="127"/>
    </row>
    <row r="257" spans="2:12">
      <c r="B257"/>
      <c r="D257"/>
      <c r="E257"/>
      <c r="G257"/>
      <c r="I257" s="127"/>
      <c r="J257" s="127"/>
      <c r="L257" s="127"/>
    </row>
    <row r="258" spans="2:12">
      <c r="B258"/>
      <c r="D258"/>
      <c r="E258"/>
      <c r="G258"/>
      <c r="I258" s="127"/>
      <c r="J258" s="127"/>
      <c r="L258" s="127"/>
    </row>
    <row r="259" spans="2:12">
      <c r="B259"/>
      <c r="D259"/>
      <c r="E259"/>
      <c r="G259"/>
      <c r="I259" s="127"/>
      <c r="J259" s="127"/>
      <c r="L259" s="127"/>
    </row>
    <row r="260" spans="2:12">
      <c r="B260"/>
      <c r="D260"/>
      <c r="E260"/>
      <c r="G260"/>
      <c r="I260" s="127"/>
      <c r="J260" s="127"/>
      <c r="L260" s="127"/>
    </row>
    <row r="261" spans="2:12">
      <c r="B261"/>
      <c r="D261"/>
      <c r="E261"/>
      <c r="G261"/>
      <c r="I261" s="127"/>
      <c r="J261" s="127"/>
      <c r="L261" s="127"/>
    </row>
    <row r="262" spans="2:12">
      <c r="B262"/>
      <c r="D262"/>
      <c r="E262"/>
      <c r="G262"/>
      <c r="I262" s="127"/>
      <c r="J262" s="127"/>
      <c r="L262" s="127"/>
    </row>
    <row r="263" spans="2:12">
      <c r="B263"/>
      <c r="D263"/>
      <c r="E263"/>
      <c r="G263"/>
      <c r="I263" s="127"/>
      <c r="J263" s="127"/>
      <c r="L263" s="127"/>
    </row>
    <row r="264" spans="2:12">
      <c r="B264"/>
      <c r="D264"/>
      <c r="E264"/>
      <c r="G264"/>
      <c r="I264" s="127"/>
      <c r="J264" s="127"/>
      <c r="L264" s="127"/>
    </row>
    <row r="265" spans="2:12">
      <c r="B265"/>
      <c r="D265"/>
      <c r="E265"/>
      <c r="G265"/>
      <c r="I265" s="127"/>
      <c r="J265" s="127"/>
      <c r="L265" s="127"/>
    </row>
    <row r="266" spans="2:12">
      <c r="B266"/>
      <c r="D266"/>
      <c r="E266"/>
      <c r="G266"/>
      <c r="I266" s="127"/>
      <c r="J266" s="127"/>
      <c r="L266" s="127"/>
    </row>
    <row r="267" spans="2:12">
      <c r="B267"/>
      <c r="D267"/>
      <c r="E267"/>
      <c r="G267"/>
      <c r="I267" s="127"/>
      <c r="J267" s="127"/>
      <c r="L267" s="127"/>
    </row>
    <row r="268" spans="2:12">
      <c r="B268"/>
      <c r="D268"/>
      <c r="E268"/>
      <c r="G268"/>
      <c r="I268" s="127"/>
      <c r="J268" s="127"/>
      <c r="L268" s="127"/>
    </row>
    <row r="269" spans="2:12">
      <c r="B269"/>
      <c r="D269"/>
      <c r="E269"/>
      <c r="G269"/>
      <c r="I269" s="127"/>
      <c r="J269" s="127"/>
      <c r="L269" s="127"/>
    </row>
    <row r="270" spans="2:12">
      <c r="B270"/>
      <c r="D270"/>
      <c r="E270"/>
      <c r="G270"/>
      <c r="I270" s="127"/>
      <c r="J270" s="127"/>
      <c r="L270" s="127"/>
    </row>
    <row r="271" spans="2:12">
      <c r="B271"/>
      <c r="D271"/>
      <c r="E271"/>
      <c r="G271"/>
      <c r="I271" s="127"/>
      <c r="J271" s="127"/>
      <c r="L271" s="127"/>
    </row>
    <row r="272" spans="2:12">
      <c r="B272"/>
      <c r="D272"/>
      <c r="E272"/>
      <c r="G272"/>
      <c r="I272" s="127"/>
      <c r="J272" s="127"/>
      <c r="L272" s="127"/>
    </row>
    <row r="273" spans="2:12">
      <c r="B273"/>
      <c r="D273"/>
      <c r="E273"/>
      <c r="G273"/>
      <c r="I273" s="127"/>
      <c r="J273" s="127"/>
      <c r="L273" s="127"/>
    </row>
    <row r="274" spans="2:12">
      <c r="B274"/>
      <c r="D274"/>
      <c r="E274"/>
      <c r="G274"/>
      <c r="I274" s="127"/>
      <c r="J274" s="127"/>
      <c r="L274" s="127"/>
    </row>
    <row r="275" spans="2:12">
      <c r="B275"/>
      <c r="D275"/>
      <c r="E275"/>
      <c r="G275"/>
      <c r="I275" s="127"/>
      <c r="J275" s="127"/>
      <c r="L275" s="127"/>
    </row>
    <row r="276" spans="2:12">
      <c r="B276"/>
      <c r="D276"/>
      <c r="E276"/>
      <c r="G276"/>
      <c r="I276" s="127"/>
      <c r="J276" s="127"/>
      <c r="L276" s="127"/>
    </row>
    <row r="277" spans="2:12">
      <c r="B277"/>
      <c r="D277"/>
      <c r="E277"/>
      <c r="G277"/>
      <c r="I277" s="127"/>
      <c r="J277" s="127"/>
      <c r="L277" s="127"/>
    </row>
    <row r="278" spans="2:12">
      <c r="B278"/>
      <c r="D278"/>
      <c r="E278"/>
      <c r="G278"/>
      <c r="I278" s="127"/>
      <c r="J278" s="127"/>
      <c r="L278" s="127"/>
    </row>
    <row r="279" spans="2:12">
      <c r="B279"/>
      <c r="D279"/>
      <c r="E279"/>
      <c r="G279"/>
      <c r="I279" s="127"/>
      <c r="J279" s="127"/>
      <c r="L279" s="127"/>
    </row>
    <row r="280" spans="2:12">
      <c r="B280"/>
      <c r="D280"/>
      <c r="E280"/>
      <c r="G280"/>
      <c r="I280" s="127"/>
      <c r="J280" s="127"/>
      <c r="L280" s="127"/>
    </row>
    <row r="281" spans="2:12">
      <c r="B281"/>
      <c r="D281"/>
      <c r="E281"/>
      <c r="G281"/>
      <c r="I281" s="127"/>
      <c r="J281" s="127"/>
      <c r="L281" s="127"/>
    </row>
    <row r="282" spans="2:12">
      <c r="B282"/>
      <c r="D282"/>
      <c r="E282"/>
      <c r="G282"/>
      <c r="I282" s="127"/>
      <c r="J282" s="127"/>
      <c r="L282" s="127"/>
    </row>
    <row r="283" spans="2:12">
      <c r="B283"/>
      <c r="D283"/>
      <c r="E283"/>
      <c r="G283"/>
      <c r="I283" s="127"/>
      <c r="J283" s="127"/>
      <c r="L283" s="127"/>
    </row>
    <row r="284" spans="2:12">
      <c r="B284"/>
      <c r="D284"/>
      <c r="E284"/>
      <c r="G284"/>
      <c r="I284" s="127"/>
      <c r="J284" s="127"/>
      <c r="L284" s="127"/>
    </row>
    <row r="285" spans="2:12">
      <c r="B285"/>
      <c r="D285"/>
      <c r="E285"/>
      <c r="G285"/>
      <c r="I285" s="127"/>
      <c r="J285" s="127"/>
      <c r="L285" s="127"/>
    </row>
    <row r="286" spans="2:12">
      <c r="B286"/>
      <c r="D286"/>
      <c r="E286"/>
      <c r="G286"/>
      <c r="I286" s="127"/>
      <c r="J286" s="127"/>
      <c r="L286" s="127"/>
    </row>
    <row r="287" spans="2:12">
      <c r="B287"/>
      <c r="D287"/>
      <c r="E287"/>
      <c r="G287"/>
      <c r="I287" s="127"/>
      <c r="J287" s="127"/>
      <c r="L287" s="127"/>
    </row>
    <row r="288" spans="2:12">
      <c r="B288"/>
      <c r="D288"/>
      <c r="E288"/>
      <c r="G288"/>
      <c r="I288" s="127"/>
      <c r="J288" s="127"/>
      <c r="L288" s="127"/>
    </row>
    <row r="289" spans="2:12">
      <c r="B289"/>
      <c r="D289"/>
      <c r="E289"/>
      <c r="G289"/>
      <c r="I289" s="127"/>
      <c r="J289" s="127"/>
      <c r="L289" s="127"/>
    </row>
    <row r="290" spans="2:12">
      <c r="B290"/>
      <c r="D290"/>
      <c r="E290"/>
      <c r="G290"/>
      <c r="I290" s="127"/>
      <c r="J290" s="127"/>
      <c r="L290" s="127"/>
    </row>
    <row r="291" spans="2:12">
      <c r="B291"/>
      <c r="D291"/>
      <c r="E291"/>
      <c r="G291"/>
      <c r="I291" s="127"/>
      <c r="J291" s="127"/>
      <c r="L291" s="127"/>
    </row>
    <row r="292" spans="2:12">
      <c r="B292"/>
      <c r="D292"/>
      <c r="E292"/>
      <c r="G292"/>
      <c r="I292" s="127"/>
      <c r="J292" s="127"/>
      <c r="L292" s="127"/>
    </row>
    <row r="293" spans="2:12">
      <c r="B293"/>
      <c r="D293"/>
      <c r="E293"/>
      <c r="G293"/>
      <c r="I293" s="127"/>
      <c r="J293" s="127"/>
      <c r="L293" s="127"/>
    </row>
    <row r="294" spans="2:12">
      <c r="B294"/>
      <c r="D294"/>
      <c r="E294"/>
      <c r="G294"/>
      <c r="I294" s="127"/>
      <c r="J294" s="127"/>
      <c r="L294" s="127"/>
    </row>
    <row r="295" spans="2:12">
      <c r="B295"/>
      <c r="D295"/>
      <c r="E295"/>
      <c r="G295"/>
      <c r="I295" s="127"/>
      <c r="J295" s="127"/>
      <c r="L295" s="127"/>
    </row>
    <row r="296" spans="2:12">
      <c r="B296"/>
      <c r="D296"/>
      <c r="E296"/>
      <c r="G296"/>
      <c r="I296" s="127"/>
      <c r="J296" s="127"/>
      <c r="L296" s="127"/>
    </row>
    <row r="297" spans="2:12">
      <c r="B297"/>
      <c r="D297"/>
      <c r="E297"/>
      <c r="G297"/>
      <c r="I297" s="127"/>
      <c r="J297" s="127"/>
      <c r="L297" s="127"/>
    </row>
    <row r="298" spans="2:12">
      <c r="B298"/>
      <c r="D298"/>
      <c r="E298"/>
      <c r="G298"/>
      <c r="I298" s="127"/>
      <c r="J298" s="127"/>
      <c r="L298" s="127"/>
    </row>
    <row r="299" spans="2:12">
      <c r="B299"/>
      <c r="D299"/>
      <c r="E299"/>
      <c r="G299"/>
      <c r="I299" s="127"/>
      <c r="J299" s="127"/>
      <c r="L299" s="127"/>
    </row>
    <row r="300" spans="2:12">
      <c r="B300"/>
      <c r="D300"/>
      <c r="E300"/>
      <c r="G300"/>
      <c r="I300" s="127"/>
      <c r="J300" s="127"/>
      <c r="L300" s="127"/>
    </row>
    <row r="301" spans="2:12">
      <c r="B301"/>
      <c r="D301"/>
      <c r="E301"/>
      <c r="G301"/>
      <c r="I301" s="127"/>
      <c r="J301" s="127"/>
      <c r="L301" s="127"/>
    </row>
    <row r="302" spans="2:12">
      <c r="B302"/>
      <c r="D302"/>
      <c r="E302"/>
      <c r="G302"/>
      <c r="I302" s="127"/>
      <c r="J302" s="127"/>
      <c r="L302" s="127"/>
    </row>
    <row r="303" spans="2:12">
      <c r="B303"/>
      <c r="D303"/>
      <c r="E303"/>
      <c r="G303"/>
      <c r="I303" s="127"/>
      <c r="J303" s="127"/>
      <c r="L303" s="127"/>
    </row>
    <row r="304" spans="2:12">
      <c r="B304"/>
      <c r="D304"/>
      <c r="E304"/>
      <c r="G304"/>
      <c r="I304" s="127"/>
      <c r="J304" s="127"/>
      <c r="L304" s="127"/>
    </row>
    <row r="305" spans="2:12">
      <c r="B305"/>
      <c r="D305"/>
      <c r="E305"/>
      <c r="G305"/>
      <c r="I305" s="127"/>
      <c r="J305" s="127"/>
      <c r="L305" s="127"/>
    </row>
    <row r="306" spans="2:12">
      <c r="B306"/>
      <c r="D306"/>
      <c r="E306"/>
      <c r="G306"/>
      <c r="I306" s="127"/>
      <c r="J306" s="127"/>
      <c r="L306" s="127"/>
    </row>
    <row r="307" spans="2:12">
      <c r="B307"/>
      <c r="D307"/>
      <c r="E307"/>
      <c r="G307"/>
    </row>
    <row r="308" spans="2:12">
      <c r="B308"/>
      <c r="D308"/>
      <c r="E308"/>
      <c r="G308"/>
    </row>
    <row r="309" spans="2:12">
      <c r="B309"/>
      <c r="D309"/>
      <c r="E309"/>
      <c r="G309"/>
    </row>
    <row r="310" spans="2:12">
      <c r="B310"/>
      <c r="D310"/>
      <c r="E310"/>
      <c r="G310"/>
    </row>
    <row r="311" spans="2:12">
      <c r="B311"/>
      <c r="D311"/>
      <c r="E311"/>
      <c r="G311"/>
    </row>
    <row r="312" spans="2:12">
      <c r="B312"/>
      <c r="D312"/>
      <c r="E312"/>
      <c r="G312"/>
    </row>
    <row r="313" spans="2:12">
      <c r="B313"/>
      <c r="D313"/>
      <c r="E313"/>
      <c r="G313"/>
    </row>
    <row r="314" spans="2:12">
      <c r="B314"/>
      <c r="D314"/>
      <c r="E314"/>
      <c r="G314"/>
    </row>
    <row r="315" spans="2:12">
      <c r="B315"/>
      <c r="D315"/>
      <c r="E315"/>
      <c r="G315"/>
    </row>
    <row r="316" spans="2:12">
      <c r="B316"/>
      <c r="D316"/>
      <c r="E316"/>
      <c r="G316"/>
    </row>
    <row r="317" spans="2:12">
      <c r="B317"/>
      <c r="D317"/>
      <c r="E317"/>
      <c r="G317"/>
    </row>
    <row r="318" spans="2:12">
      <c r="B318"/>
      <c r="D318"/>
      <c r="E318"/>
      <c r="G318"/>
    </row>
    <row r="319" spans="2:12">
      <c r="B319"/>
    </row>
    <row r="320" spans="2:12">
      <c r="B320"/>
    </row>
    <row r="321" spans="2:2">
      <c r="B321"/>
    </row>
    <row r="322" spans="2:2">
      <c r="B322"/>
    </row>
    <row r="323" spans="2:2">
      <c r="B323"/>
    </row>
    <row r="324" spans="2:2">
      <c r="B324"/>
    </row>
    <row r="325" spans="2:2">
      <c r="B325"/>
    </row>
    <row r="326" spans="2:2">
      <c r="B326"/>
    </row>
    <row r="327" spans="2:2">
      <c r="B327"/>
    </row>
  </sheetData>
  <sheetProtection algorithmName="SHA-512" hashValue="N/Atm9gqX3MRJv3cHKkzxr/zq2DfFTg3dND5AktNeOIrlC6AtF5XoeqI4Ep08JefW0ep8UKqskFWrYWFmOLuYA==" saltValue="5/600VCPItGZUXNnMnemkQ==" spinCount="100000" sheet="1" objects="1" scenarios="1" selectLockedCells="1" selectUnlockedCells="1"/>
  <mergeCells count="26">
    <mergeCell ref="I3:L3"/>
    <mergeCell ref="I7:L7"/>
    <mergeCell ref="I11:L11"/>
    <mergeCell ref="I15:L15"/>
    <mergeCell ref="I19:L19"/>
    <mergeCell ref="I4:I6"/>
    <mergeCell ref="I28:I29"/>
    <mergeCell ref="I24:I26"/>
    <mergeCell ref="I20:I22"/>
    <mergeCell ref="I16:I18"/>
    <mergeCell ref="I12:I14"/>
    <mergeCell ref="I8:I10"/>
    <mergeCell ref="I23:L23"/>
    <mergeCell ref="I27:L27"/>
    <mergeCell ref="I1:L2"/>
    <mergeCell ref="D1:G2"/>
    <mergeCell ref="D14:F14"/>
    <mergeCell ref="D3:G3"/>
    <mergeCell ref="D9:G9"/>
    <mergeCell ref="D4:D8"/>
    <mergeCell ref="D15:D18"/>
    <mergeCell ref="D24:D27"/>
    <mergeCell ref="D20:D22"/>
    <mergeCell ref="D23:G23"/>
    <mergeCell ref="D19:G19"/>
    <mergeCell ref="D10:D13"/>
  </mergeCells>
  <phoneticPr fontId="2" type="noConversion"/>
  <pageMargins left="0.75" right="0.75" top="1" bottom="1" header="0.5" footer="0.5"/>
  <pageSetup scale="51" orientation="portrait" r:id="rId1"/>
  <headerFooter alignWithMargins="0">
    <oddHeader>&amp;C&amp;"Arial,Bold"&amp;14TigerTrax
&amp;12&amp;D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7</vt:i4>
      </vt:variant>
    </vt:vector>
  </HeadingPairs>
  <TitlesOfParts>
    <vt:vector size="35" baseType="lpstr">
      <vt:lpstr>Instructions</vt:lpstr>
      <vt:lpstr>Parent Contact Info</vt:lpstr>
      <vt:lpstr>Attendance</vt:lpstr>
      <vt:lpstr>Recharter</vt:lpstr>
      <vt:lpstr>Lion</vt:lpstr>
      <vt:lpstr>Achievements</vt:lpstr>
      <vt:lpstr>Electives</vt:lpstr>
      <vt:lpstr>Summary</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Scout 16</vt:lpstr>
      <vt:lpstr>Scout 17</vt:lpstr>
      <vt:lpstr>Scout 18</vt:lpstr>
      <vt:lpstr>Scout 19</vt:lpstr>
      <vt:lpstr>Scout 20</vt:lpstr>
      <vt:lpstr>Instructions!Print_Area</vt:lpstr>
      <vt:lpstr>Recharter!Print_Area</vt:lpstr>
      <vt:lpstr>'Scout 1'!Print_Area</vt:lpstr>
      <vt:lpstr>'Scout 2'!Print_Area</vt:lpstr>
      <vt:lpstr>Achievements!Print_Titles</vt:lpstr>
      <vt:lpstr>Attendance!Print_Titles</vt:lpstr>
      <vt:lpstr>Electives!Print_Titles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TigerTrax</dc:title>
  <dc:creator>Frank Steele;Audra Edmunds</dc:creator>
  <cp:lastModifiedBy>Chris Oradat</cp:lastModifiedBy>
  <cp:lastPrinted>2018-09-03T02:35:38Z</cp:lastPrinted>
  <dcterms:created xsi:type="dcterms:W3CDTF">2005-02-08T13:28:44Z</dcterms:created>
  <dcterms:modified xsi:type="dcterms:W3CDTF">2018-09-03T03:41:27Z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-437123563</vt:i4>
  </property>
  <property fmtid="{D5CDD505-2E9C-101B-9397-08002B2CF9AE}" pid="3" name="_EmailSubject">
    <vt:lpwstr>TigerTrax</vt:lpwstr>
  </property>
  <property fmtid="{D5CDD505-2E9C-101B-9397-08002B2CF9AE}" pid="4" name="_AuthorEmail">
    <vt:lpwstr>fsteele@houston.rr.com</vt:lpwstr>
  </property>
  <property fmtid="{D5CDD505-2E9C-101B-9397-08002B2CF9AE}" pid="5" name="_AuthorEmailDisplayName">
    <vt:lpwstr>Frank Steele</vt:lpwstr>
  </property>
  <property fmtid="{D5CDD505-2E9C-101B-9397-08002B2CF9AE}" pid="6" name="_PreviousAdHocReviewCycleID">
    <vt:i4>1920073218</vt:i4>
  </property>
  <property fmtid="{D5CDD505-2E9C-101B-9397-08002B2CF9AE}" pid="7" name="_ReviewingToolsShownOnce">
    <vt:lpwstr/>
  </property>
</Properties>
</file>